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за 2018 г." sheetId="1" r:id="rId1"/>
    <sheet name="за 2019 г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2" i="3" l="1"/>
  <c r="G31" i="3"/>
  <c r="E31" i="3" s="1"/>
  <c r="G30" i="3"/>
  <c r="E30" i="3" s="1"/>
  <c r="G29" i="3"/>
  <c r="E29" i="3"/>
  <c r="G28" i="3"/>
  <c r="E28" i="3" s="1"/>
  <c r="G27" i="3"/>
  <c r="E27" i="3" s="1"/>
  <c r="G26" i="3"/>
  <c r="E26" i="3" s="1"/>
  <c r="G25" i="3"/>
  <c r="E25" i="3" s="1"/>
  <c r="G24" i="3"/>
  <c r="E24" i="3"/>
  <c r="G23" i="3"/>
  <c r="E23" i="3" s="1"/>
  <c r="G22" i="3"/>
  <c r="E22" i="3" s="1"/>
  <c r="G21" i="3"/>
  <c r="E21" i="3" s="1"/>
  <c r="G20" i="3"/>
  <c r="E20" i="3" s="1"/>
  <c r="G19" i="3"/>
  <c r="E19" i="3" s="1"/>
  <c r="G18" i="3"/>
  <c r="E18" i="3" s="1"/>
  <c r="G17" i="3"/>
  <c r="E17" i="3"/>
  <c r="G16" i="3"/>
  <c r="E16" i="3" s="1"/>
  <c r="G15" i="3"/>
  <c r="E15" i="3" s="1"/>
  <c r="G14" i="3"/>
  <c r="G11" i="3"/>
  <c r="E11" i="3" s="1"/>
  <c r="G32" i="3" l="1"/>
  <c r="E14" i="3"/>
  <c r="E32" i="3"/>
  <c r="E33" i="3" s="1"/>
  <c r="G19" i="2"/>
  <c r="E19" i="2" s="1"/>
  <c r="G20" i="2" l="1"/>
  <c r="E20" i="2" s="1"/>
  <c r="I34" i="2" l="1"/>
  <c r="G33" i="2"/>
  <c r="E33" i="2" s="1"/>
  <c r="G32" i="2"/>
  <c r="E32" i="2" s="1"/>
  <c r="G31" i="2"/>
  <c r="E31" i="2"/>
  <c r="G30" i="2"/>
  <c r="E30" i="2" s="1"/>
  <c r="G29" i="2"/>
  <c r="E29" i="2" s="1"/>
  <c r="G28" i="2"/>
  <c r="E28" i="2" s="1"/>
  <c r="G27" i="2"/>
  <c r="E27" i="2"/>
  <c r="G26" i="2"/>
  <c r="E26" i="2" s="1"/>
  <c r="G25" i="2"/>
  <c r="E25" i="2" s="1"/>
  <c r="G24" i="2"/>
  <c r="E24" i="2" s="1"/>
  <c r="G23" i="2"/>
  <c r="E23" i="2"/>
  <c r="G22" i="2"/>
  <c r="E22" i="2" s="1"/>
  <c r="G21" i="2"/>
  <c r="E21" i="2" s="1"/>
  <c r="G18" i="2"/>
  <c r="E18" i="2" s="1"/>
  <c r="G17" i="2"/>
  <c r="E17" i="2" s="1"/>
  <c r="G16" i="2"/>
  <c r="E16" i="2" s="1"/>
  <c r="G15" i="2"/>
  <c r="E15" i="2" s="1"/>
  <c r="G14" i="2"/>
  <c r="E14" i="2" s="1"/>
  <c r="G11" i="2"/>
  <c r="E11" i="2" s="1"/>
  <c r="E34" i="2" l="1"/>
  <c r="E35" i="2" s="1"/>
  <c r="G34" i="2"/>
  <c r="I34" i="1"/>
  <c r="G33" i="1"/>
  <c r="E33" i="1" s="1"/>
  <c r="G32" i="1"/>
  <c r="E32" i="1" s="1"/>
  <c r="G31" i="1"/>
  <c r="E31" i="1" s="1"/>
  <c r="G30" i="1"/>
  <c r="E30" i="1"/>
  <c r="G29" i="1"/>
  <c r="E29" i="1"/>
  <c r="G28" i="1"/>
  <c r="E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/>
  <c r="G21" i="1"/>
  <c r="E21" i="1" s="1"/>
  <c r="G20" i="1"/>
  <c r="E20" i="1" s="1"/>
  <c r="G19" i="1"/>
  <c r="E19" i="1"/>
  <c r="G18" i="1"/>
  <c r="E18" i="1" s="1"/>
  <c r="G17" i="1"/>
  <c r="E17" i="1"/>
  <c r="G16" i="1"/>
  <c r="E16" i="1" s="1"/>
  <c r="G15" i="1"/>
  <c r="E15" i="1"/>
  <c r="G14" i="1"/>
  <c r="E14" i="1"/>
  <c r="G11" i="1"/>
  <c r="E11" i="1"/>
  <c r="G34" i="1" l="1"/>
  <c r="E34" i="1"/>
  <c r="E35" i="1" s="1"/>
</calcChain>
</file>

<file path=xl/sharedStrings.xml><?xml version="1.0" encoding="utf-8"?>
<sst xmlns="http://schemas.openxmlformats.org/spreadsheetml/2006/main" count="115" uniqueCount="41">
  <si>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</si>
  <si>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</si>
  <si>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Беринга д.5</t>
    </r>
  </si>
  <si>
    <t xml:space="preserve"> общей площадью (м.кв.)</t>
  </si>
  <si>
    <t>за период c 1 января 2018 г. по 31 декабря 2018 г.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</si>
  <si>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</si>
  <si>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</si>
  <si>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</si>
  <si>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</si>
  <si>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</si>
  <si>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</si>
  <si>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</si>
  <si>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</si>
  <si>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</si>
  <si>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</si>
  <si>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</si>
  <si>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</si>
  <si>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</si>
  <si>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</si>
  <si>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</si>
  <si>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</si>
  <si>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</si>
  <si>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</si>
  <si>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</si>
  <si>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</si>
  <si>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</si>
  <si>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</si>
  <si>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</si>
  <si>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</si>
  <si>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</si>
  <si>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</si>
  <si>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</si>
  <si>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</si>
  <si>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</si>
  <si>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</si>
  <si>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</si>
  <si>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2019 г. по 31 декабря 2019 г.</t>
  </si>
  <si>
    <t>Ремонт входной группы</t>
  </si>
  <si>
    <t>Замена электродвигателя главного привода</t>
  </si>
  <si>
    <t>за период c 1 января 2020 г. по 31 декабря 2020 г.</t>
  </si>
  <si>
    <t>Услуги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</si>
</sst>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7" xfId="0" applyNumberFormat="1" applyFont="1" applyFill="1" applyBorder="1" applyAlignment="1">
      <alignment horizontal="right"/>
    </xf>
    <xf numFmtId="0" fontId="5" fillId="0" borderId="15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6" fillId="0" borderId="20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0" fillId="0" borderId="20" xfId="0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wrapText="1"/>
    </xf>
    <xf numFmtId="4" fontId="8" fillId="0" borderId="10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right"/>
    </xf>
    <xf numFmtId="2" fontId="8" fillId="2" borderId="6" xfId="0" applyNumberFormat="1" applyFont="1" applyFill="1" applyBorder="1" applyAlignment="1">
      <alignment horizontal="right"/>
    </xf>
    <xf numFmtId="0" fontId="8" fillId="0" borderId="12" xfId="0" applyNumberFormat="1" applyFont="1" applyBorder="1" applyAlignment="1">
      <alignment horizontal="left" wrapText="1"/>
    </xf>
    <xf numFmtId="0" fontId="8" fillId="0" borderId="13" xfId="0" applyNumberFormat="1" applyFont="1" applyBorder="1" applyAlignment="1">
      <alignment horizontal="left" wrapText="1"/>
    </xf>
    <xf numFmtId="4" fontId="8" fillId="0" borderId="12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2" fontId="8" fillId="0" borderId="12" xfId="0" applyNumberFormat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2" fontId="8" fillId="0" borderId="14" xfId="0" applyNumberFormat="1" applyFont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right" wrapText="1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topLeftCell="A13" workbookViewId="0">
      <selection activeCell="Q30" sqref="Q30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8.7109375" style="1" customWidth="1"/>
    <col min="6" max="6" width="9" style="1" customWidth="1"/>
    <col min="7" max="7" width="6.5703125" style="1" customWidth="1"/>
    <col min="8" max="8" width="12.28515625" style="1" customWidth="1"/>
    <col min="9" max="9" width="9.7109375" style="1" customWidth="1"/>
    <col min="10" max="10" width="5.28515625" style="1" customWidth="1"/>
  </cols>
  <sheetData>
    <row r="3" spans="1:10" ht="18" x14ac:dyDescent="0.25">
      <c r="B3" s="18" t="s">
        <v>0</v>
      </c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B4" s="19" t="s">
        <v>1</v>
      </c>
      <c r="C4" s="19"/>
      <c r="D4" s="19"/>
      <c r="E4" s="19"/>
      <c r="F4" s="19"/>
      <c r="G4" s="19"/>
      <c r="H4" s="19"/>
      <c r="I4" s="19"/>
      <c r="J4" s="19"/>
    </row>
    <row r="5" spans="1:10" ht="15.75" x14ac:dyDescent="0.25">
      <c r="B5" s="20" t="s">
        <v>2</v>
      </c>
      <c r="C5" s="20"/>
      <c r="D5" s="20"/>
      <c r="E5" s="20"/>
      <c r="F5" s="20"/>
      <c r="G5" s="20"/>
      <c r="H5" s="20"/>
      <c r="I5" s="20"/>
      <c r="J5" s="20"/>
    </row>
    <row r="6" spans="1:10" ht="15.75" x14ac:dyDescent="0.25">
      <c r="B6" s="21" t="s">
        <v>3</v>
      </c>
      <c r="C6" s="21"/>
      <c r="D6" s="21"/>
      <c r="E6" s="21"/>
      <c r="F6" s="21"/>
      <c r="G6" s="22">
        <v>2391.6999999999998</v>
      </c>
      <c r="H6" s="22"/>
      <c r="I6" s="2"/>
      <c r="J6" s="2"/>
    </row>
    <row r="7" spans="1:10" ht="15.75" x14ac:dyDescent="0.25">
      <c r="B7" s="23" t="s">
        <v>4</v>
      </c>
      <c r="C7" s="23"/>
      <c r="D7" s="23"/>
      <c r="E7" s="23"/>
      <c r="F7" s="23"/>
      <c r="G7" s="23"/>
      <c r="H7" s="23"/>
      <c r="I7" s="23"/>
      <c r="J7" s="23"/>
    </row>
    <row r="8" spans="1:10" s="3" customFormat="1" ht="12.75" thickBot="1" x14ac:dyDescent="0.25"/>
    <row r="9" spans="1:10" ht="41.25" customHeight="1" x14ac:dyDescent="0.25">
      <c r="A9" s="4"/>
      <c r="B9" s="26" t="s">
        <v>5</v>
      </c>
      <c r="C9" s="27"/>
      <c r="D9" s="27"/>
      <c r="E9" s="28" t="s">
        <v>6</v>
      </c>
      <c r="F9" s="28"/>
      <c r="G9" s="28" t="s">
        <v>7</v>
      </c>
      <c r="H9" s="28"/>
      <c r="I9" s="28" t="s">
        <v>8</v>
      </c>
      <c r="J9" s="29"/>
    </row>
    <row r="10" spans="1:10" x14ac:dyDescent="0.25">
      <c r="A10" s="4"/>
      <c r="B10" s="14"/>
      <c r="C10" s="15"/>
      <c r="D10" s="15"/>
      <c r="E10" s="24" t="s">
        <v>9</v>
      </c>
      <c r="F10" s="25"/>
      <c r="G10" s="15"/>
      <c r="H10" s="15"/>
      <c r="I10" s="15"/>
      <c r="J10" s="16"/>
    </row>
    <row r="11" spans="1:10" x14ac:dyDescent="0.25">
      <c r="A11" s="5"/>
      <c r="B11" s="30" t="s">
        <v>10</v>
      </c>
      <c r="C11" s="31"/>
      <c r="D11" s="31"/>
      <c r="E11" s="32">
        <f>G11*12</f>
        <v>742766.35199999996</v>
      </c>
      <c r="F11" s="32"/>
      <c r="G11" s="32">
        <f>I11*G6</f>
        <v>61897.195999999996</v>
      </c>
      <c r="H11" s="32"/>
      <c r="I11" s="33">
        <v>25.88</v>
      </c>
      <c r="J11" s="34"/>
    </row>
    <row r="12" spans="1:10" x14ac:dyDescent="0.25">
      <c r="B12" s="17"/>
      <c r="C12" s="15"/>
      <c r="D12" s="15"/>
      <c r="E12" s="24" t="s">
        <v>11</v>
      </c>
      <c r="F12" s="25"/>
      <c r="G12" s="15"/>
      <c r="H12" s="15"/>
      <c r="I12" s="15"/>
      <c r="J12" s="16"/>
    </row>
    <row r="13" spans="1:10" ht="41.25" customHeight="1" x14ac:dyDescent="0.25">
      <c r="A13" s="4"/>
      <c r="B13" s="6" t="s">
        <v>12</v>
      </c>
      <c r="C13" s="42" t="s">
        <v>13</v>
      </c>
      <c r="D13" s="42"/>
      <c r="E13" s="43" t="s">
        <v>6</v>
      </c>
      <c r="F13" s="43"/>
      <c r="G13" s="43" t="s">
        <v>7</v>
      </c>
      <c r="H13" s="43"/>
      <c r="I13" s="43" t="s">
        <v>8</v>
      </c>
      <c r="J13" s="44"/>
    </row>
    <row r="14" spans="1:10" s="3" customFormat="1" ht="12" x14ac:dyDescent="0.2">
      <c r="A14" s="7"/>
      <c r="B14" s="8">
        <v>1</v>
      </c>
      <c r="C14" s="35" t="s">
        <v>14</v>
      </c>
      <c r="D14" s="35"/>
      <c r="E14" s="36">
        <f t="shared" ref="E14:E25" si="0">G14*12</f>
        <v>54530.759999999995</v>
      </c>
      <c r="F14" s="36"/>
      <c r="G14" s="36">
        <f>I14*G6</f>
        <v>4544.2299999999996</v>
      </c>
      <c r="H14" s="36"/>
      <c r="I14" s="37">
        <v>1.9</v>
      </c>
      <c r="J14" s="38"/>
    </row>
    <row r="15" spans="1:10" s="3" customFormat="1" ht="12" x14ac:dyDescent="0.2">
      <c r="A15" s="7"/>
      <c r="B15" s="8">
        <v>2</v>
      </c>
      <c r="C15" s="35" t="s">
        <v>15</v>
      </c>
      <c r="D15" s="35"/>
      <c r="E15" s="39">
        <f t="shared" si="0"/>
        <v>25830.359999999997</v>
      </c>
      <c r="F15" s="39"/>
      <c r="G15" s="39">
        <f>I15*G6</f>
        <v>2152.5299999999997</v>
      </c>
      <c r="H15" s="39"/>
      <c r="I15" s="40">
        <v>0.9</v>
      </c>
      <c r="J15" s="41"/>
    </row>
    <row r="16" spans="1:10" s="3" customFormat="1" ht="12" customHeight="1" x14ac:dyDescent="0.2">
      <c r="A16" s="7"/>
      <c r="B16" s="8">
        <v>3</v>
      </c>
      <c r="C16" s="35" t="s">
        <v>16</v>
      </c>
      <c r="D16" s="35"/>
      <c r="E16" s="39">
        <f t="shared" si="0"/>
        <v>88971.239999999991</v>
      </c>
      <c r="F16" s="39"/>
      <c r="G16" s="39">
        <f>I16*G6</f>
        <v>7414.2699999999995</v>
      </c>
      <c r="H16" s="39"/>
      <c r="I16" s="40">
        <v>3.1</v>
      </c>
      <c r="J16" s="41"/>
    </row>
    <row r="17" spans="1:12" s="3" customFormat="1" ht="12" customHeight="1" x14ac:dyDescent="0.2">
      <c r="A17" s="7"/>
      <c r="B17" s="8">
        <v>4</v>
      </c>
      <c r="C17" s="47" t="s">
        <v>17</v>
      </c>
      <c r="D17" s="48"/>
      <c r="E17" s="49">
        <f t="shared" si="0"/>
        <v>4305.0599999999995</v>
      </c>
      <c r="F17" s="50"/>
      <c r="G17" s="51">
        <f>I17*G6</f>
        <v>358.75499999999994</v>
      </c>
      <c r="H17" s="52"/>
      <c r="I17" s="51">
        <v>0.15</v>
      </c>
      <c r="J17" s="53"/>
    </row>
    <row r="18" spans="1:12" s="3" customFormat="1" ht="12" customHeight="1" x14ac:dyDescent="0.2">
      <c r="A18" s="7"/>
      <c r="B18" s="8">
        <v>5</v>
      </c>
      <c r="C18" s="35" t="s">
        <v>18</v>
      </c>
      <c r="D18" s="35"/>
      <c r="E18" s="39">
        <f t="shared" si="0"/>
        <v>14350.199999999999</v>
      </c>
      <c r="F18" s="39"/>
      <c r="G18" s="40">
        <f>I18*G6</f>
        <v>1195.8499999999999</v>
      </c>
      <c r="H18" s="40"/>
      <c r="I18" s="40">
        <v>0.5</v>
      </c>
      <c r="J18" s="41"/>
    </row>
    <row r="19" spans="1:12" s="3" customFormat="1" ht="21.75" customHeight="1" x14ac:dyDescent="0.2">
      <c r="A19" s="7"/>
      <c r="B19" s="8">
        <v>6</v>
      </c>
      <c r="C19" s="35" t="s">
        <v>19</v>
      </c>
      <c r="D19" s="35"/>
      <c r="E19" s="39">
        <f t="shared" si="0"/>
        <v>68880.959999999992</v>
      </c>
      <c r="F19" s="39"/>
      <c r="G19" s="40">
        <f>I19*G6</f>
        <v>5740.079999999999</v>
      </c>
      <c r="H19" s="40"/>
      <c r="I19" s="45">
        <v>2.4</v>
      </c>
      <c r="J19" s="46"/>
    </row>
    <row r="20" spans="1:12" s="3" customFormat="1" ht="21.75" customHeight="1" x14ac:dyDescent="0.2">
      <c r="A20" s="7"/>
      <c r="B20" s="8">
        <v>7</v>
      </c>
      <c r="C20" s="35" t="s">
        <v>20</v>
      </c>
      <c r="D20" s="35"/>
      <c r="E20" s="39">
        <f t="shared" si="0"/>
        <v>54530.759999999995</v>
      </c>
      <c r="F20" s="39"/>
      <c r="G20" s="39">
        <f>I20*G6</f>
        <v>4544.2299999999996</v>
      </c>
      <c r="H20" s="39"/>
      <c r="I20" s="40">
        <v>1.9</v>
      </c>
      <c r="J20" s="41"/>
    </row>
    <row r="21" spans="1:12" s="3" customFormat="1" ht="21.75" customHeight="1" x14ac:dyDescent="0.2">
      <c r="A21" s="7"/>
      <c r="B21" s="8">
        <v>8</v>
      </c>
      <c r="C21" s="35" t="s">
        <v>21</v>
      </c>
      <c r="D21" s="35"/>
      <c r="E21" s="39">
        <f t="shared" si="0"/>
        <v>4592.0639999999994</v>
      </c>
      <c r="F21" s="39"/>
      <c r="G21" s="40">
        <f>I21*G6</f>
        <v>382.67199999999997</v>
      </c>
      <c r="H21" s="40"/>
      <c r="I21" s="45">
        <v>0.16</v>
      </c>
      <c r="J21" s="46"/>
    </row>
    <row r="22" spans="1:12" s="3" customFormat="1" ht="11.25" customHeight="1" x14ac:dyDescent="0.2">
      <c r="A22" s="7"/>
      <c r="B22" s="8">
        <v>9</v>
      </c>
      <c r="C22" s="35" t="s">
        <v>22</v>
      </c>
      <c r="D22" s="35"/>
      <c r="E22" s="39">
        <f t="shared" si="0"/>
        <v>17220.239999999998</v>
      </c>
      <c r="F22" s="39"/>
      <c r="G22" s="39">
        <f>I22*G6</f>
        <v>1435.0199999999998</v>
      </c>
      <c r="H22" s="39"/>
      <c r="I22" s="40">
        <v>0.6</v>
      </c>
      <c r="J22" s="41"/>
    </row>
    <row r="23" spans="1:12" s="3" customFormat="1" ht="32.25" customHeight="1" x14ac:dyDescent="0.2">
      <c r="A23" s="7"/>
      <c r="B23" s="8">
        <v>10</v>
      </c>
      <c r="C23" s="35" t="s">
        <v>23</v>
      </c>
      <c r="D23" s="35"/>
      <c r="E23" s="39">
        <f t="shared" si="0"/>
        <v>44485.619999999995</v>
      </c>
      <c r="F23" s="39"/>
      <c r="G23" s="39">
        <f>I23*G6</f>
        <v>3707.1349999999998</v>
      </c>
      <c r="H23" s="39"/>
      <c r="I23" s="40">
        <v>1.55</v>
      </c>
      <c r="J23" s="41"/>
    </row>
    <row r="24" spans="1:12" s="3" customFormat="1" ht="32.25" customHeight="1" x14ac:dyDescent="0.2">
      <c r="A24" s="7"/>
      <c r="B24" s="8">
        <v>11</v>
      </c>
      <c r="C24" s="35" t="s">
        <v>24</v>
      </c>
      <c r="D24" s="35"/>
      <c r="E24" s="39">
        <f t="shared" si="0"/>
        <v>53095.739999999991</v>
      </c>
      <c r="F24" s="39"/>
      <c r="G24" s="39">
        <f>I24*G6</f>
        <v>4424.6449999999995</v>
      </c>
      <c r="H24" s="39"/>
      <c r="I24" s="40">
        <v>1.85</v>
      </c>
      <c r="J24" s="41"/>
    </row>
    <row r="25" spans="1:12" s="3" customFormat="1" ht="21.75" customHeight="1" x14ac:dyDescent="0.2">
      <c r="A25" s="7"/>
      <c r="B25" s="8">
        <v>12</v>
      </c>
      <c r="C25" s="35" t="s">
        <v>25</v>
      </c>
      <c r="D25" s="35"/>
      <c r="E25" s="39">
        <f t="shared" si="0"/>
        <v>61705.86</v>
      </c>
      <c r="F25" s="39"/>
      <c r="G25" s="39">
        <f>I25*G6</f>
        <v>5142.1549999999997</v>
      </c>
      <c r="H25" s="39"/>
      <c r="I25" s="40">
        <v>2.15</v>
      </c>
      <c r="J25" s="41"/>
    </row>
    <row r="26" spans="1:12" s="3" customFormat="1" ht="32.25" customHeight="1" x14ac:dyDescent="0.2">
      <c r="A26" s="7"/>
      <c r="B26" s="8">
        <v>13</v>
      </c>
      <c r="C26" s="35" t="s">
        <v>26</v>
      </c>
      <c r="D26" s="35"/>
      <c r="E26" s="54">
        <f>G26*12</f>
        <v>35875.5</v>
      </c>
      <c r="F26" s="54"/>
      <c r="G26" s="39">
        <f>I26*G6</f>
        <v>2989.625</v>
      </c>
      <c r="H26" s="39"/>
      <c r="I26" s="40">
        <v>1.25</v>
      </c>
      <c r="J26" s="41"/>
      <c r="L26" s="9"/>
    </row>
    <row r="27" spans="1:12" s="3" customFormat="1" ht="22.5" customHeight="1" x14ac:dyDescent="0.2">
      <c r="A27" s="7"/>
      <c r="B27" s="8">
        <v>14</v>
      </c>
      <c r="C27" s="35" t="s">
        <v>27</v>
      </c>
      <c r="D27" s="35"/>
      <c r="E27" s="49">
        <f t="shared" ref="E27:E33" si="1">G27*12</f>
        <v>44485.619999999995</v>
      </c>
      <c r="F27" s="50"/>
      <c r="G27" s="40">
        <f>I27*G6</f>
        <v>3707.1349999999998</v>
      </c>
      <c r="H27" s="40"/>
      <c r="I27" s="45">
        <v>1.55</v>
      </c>
      <c r="J27" s="46"/>
    </row>
    <row r="28" spans="1:12" s="3" customFormat="1" ht="21.75" customHeight="1" x14ac:dyDescent="0.2">
      <c r="A28" s="7"/>
      <c r="B28" s="8">
        <v>15</v>
      </c>
      <c r="C28" s="35" t="s">
        <v>28</v>
      </c>
      <c r="D28" s="35"/>
      <c r="E28" s="49">
        <f t="shared" si="1"/>
        <v>50225.7</v>
      </c>
      <c r="F28" s="50"/>
      <c r="G28" s="39">
        <f>I28*G6</f>
        <v>4185.4749999999995</v>
      </c>
      <c r="H28" s="39"/>
      <c r="I28" s="40">
        <v>1.75</v>
      </c>
      <c r="J28" s="41"/>
    </row>
    <row r="29" spans="1:12" s="3" customFormat="1" ht="21.75" customHeight="1" x14ac:dyDescent="0.2">
      <c r="A29" s="7"/>
      <c r="B29" s="8">
        <v>16</v>
      </c>
      <c r="C29" s="35" t="s">
        <v>29</v>
      </c>
      <c r="D29" s="35"/>
      <c r="E29" s="39">
        <f t="shared" si="1"/>
        <v>63140.88</v>
      </c>
      <c r="F29" s="39"/>
      <c r="G29" s="39">
        <f>I29*G6</f>
        <v>5261.74</v>
      </c>
      <c r="H29" s="39"/>
      <c r="I29" s="40">
        <v>2.2000000000000002</v>
      </c>
      <c r="J29" s="41"/>
    </row>
    <row r="30" spans="1:12" s="3" customFormat="1" ht="12" customHeight="1" x14ac:dyDescent="0.2">
      <c r="A30" s="7"/>
      <c r="B30" s="8">
        <v>17</v>
      </c>
      <c r="C30" s="35" t="s">
        <v>30</v>
      </c>
      <c r="D30" s="35"/>
      <c r="E30" s="39">
        <f t="shared" si="1"/>
        <v>25830.359999999997</v>
      </c>
      <c r="F30" s="39"/>
      <c r="G30" s="39">
        <f>I30*G6</f>
        <v>2152.5299999999997</v>
      </c>
      <c r="H30" s="39"/>
      <c r="I30" s="40">
        <v>0.9</v>
      </c>
      <c r="J30" s="41"/>
    </row>
    <row r="31" spans="1:12" s="3" customFormat="1" ht="12" customHeight="1" x14ac:dyDescent="0.2">
      <c r="A31" s="7"/>
      <c r="B31" s="8">
        <v>18</v>
      </c>
      <c r="C31" s="35" t="s">
        <v>31</v>
      </c>
      <c r="D31" s="35"/>
      <c r="E31" s="39">
        <f t="shared" si="1"/>
        <v>22960.32</v>
      </c>
      <c r="F31" s="39"/>
      <c r="G31" s="39">
        <f>I31*G6</f>
        <v>1913.36</v>
      </c>
      <c r="H31" s="39"/>
      <c r="I31" s="40">
        <v>0.8</v>
      </c>
      <c r="J31" s="41"/>
    </row>
    <row r="32" spans="1:12" s="3" customFormat="1" ht="12" x14ac:dyDescent="0.2">
      <c r="A32" s="7"/>
      <c r="B32" s="8">
        <v>19</v>
      </c>
      <c r="C32" s="47" t="s">
        <v>32</v>
      </c>
      <c r="D32" s="48"/>
      <c r="E32" s="49">
        <f t="shared" si="1"/>
        <v>103321.43999999999</v>
      </c>
      <c r="F32" s="50"/>
      <c r="G32" s="49">
        <f>I32*G6</f>
        <v>8610.119999999999</v>
      </c>
      <c r="H32" s="50"/>
      <c r="I32" s="51">
        <v>3.6</v>
      </c>
      <c r="J32" s="53"/>
    </row>
    <row r="33" spans="1:10" s="3" customFormat="1" ht="12" x14ac:dyDescent="0.2">
      <c r="A33" s="7"/>
      <c r="B33" s="8">
        <v>20</v>
      </c>
      <c r="C33" s="47" t="s">
        <v>33</v>
      </c>
      <c r="D33" s="48"/>
      <c r="E33" s="49">
        <f t="shared" si="1"/>
        <v>34440.479999999996</v>
      </c>
      <c r="F33" s="50"/>
      <c r="G33" s="49">
        <f>I33*G6</f>
        <v>2870.0399999999995</v>
      </c>
      <c r="H33" s="50"/>
      <c r="I33" s="51">
        <v>1.2</v>
      </c>
      <c r="J33" s="53"/>
    </row>
    <row r="34" spans="1:10" s="3" customFormat="1" ht="12.75" thickBot="1" x14ac:dyDescent="0.25">
      <c r="A34" s="5"/>
      <c r="B34" s="10"/>
      <c r="C34" s="55" t="s">
        <v>34</v>
      </c>
      <c r="D34" s="55"/>
      <c r="E34" s="56">
        <f>SUM(E14:E33)</f>
        <v>872779.16399999976</v>
      </c>
      <c r="F34" s="56"/>
      <c r="G34" s="56">
        <f>SUM(G14:G33)</f>
        <v>72731.59699999998</v>
      </c>
      <c r="H34" s="56"/>
      <c r="I34" s="57">
        <f>SUM(I14:I33)</f>
        <v>30.41</v>
      </c>
      <c r="J34" s="58"/>
    </row>
    <row r="35" spans="1:10" s="3" customFormat="1" ht="34.5" customHeight="1" thickBot="1" x14ac:dyDescent="0.25">
      <c r="A35" s="5"/>
      <c r="B35" s="11"/>
      <c r="C35" s="59" t="s">
        <v>35</v>
      </c>
      <c r="D35" s="59"/>
      <c r="E35" s="60">
        <f>E11-E34</f>
        <v>-130012.8119999998</v>
      </c>
      <c r="F35" s="61"/>
      <c r="G35" s="62"/>
      <c r="H35" s="62"/>
      <c r="I35" s="62"/>
      <c r="J35" s="63"/>
    </row>
    <row r="36" spans="1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8" spans="1:10" x14ac:dyDescent="0.25">
      <c r="F38" s="13"/>
    </row>
    <row r="39" spans="1:10" x14ac:dyDescent="0.25">
      <c r="F39" s="13"/>
    </row>
  </sheetData>
  <mergeCells count="108"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3:D13"/>
    <mergeCell ref="E13:F13"/>
    <mergeCell ref="G13:H13"/>
    <mergeCell ref="I13:J13"/>
    <mergeCell ref="B3:J3"/>
    <mergeCell ref="B4:J4"/>
    <mergeCell ref="B5:J5"/>
    <mergeCell ref="B6:F6"/>
    <mergeCell ref="G6:H6"/>
    <mergeCell ref="B7:J7"/>
    <mergeCell ref="E10:F10"/>
    <mergeCell ref="E12:F12"/>
    <mergeCell ref="B9:D9"/>
    <mergeCell ref="E9:F9"/>
    <mergeCell ref="G9:H9"/>
    <mergeCell ref="I9:J9"/>
    <mergeCell ref="B11:D11"/>
    <mergeCell ref="E11:F11"/>
    <mergeCell ref="G11:H11"/>
    <mergeCell ref="I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workbookViewId="0">
      <selection sqref="A1:XFD1048576"/>
    </sheetView>
  </sheetViews>
  <sheetFormatPr defaultColWidth="8.85546875" defaultRowHeight="15" x14ac:dyDescent="0.25"/>
  <cols>
    <col min="1" max="1" width="2.5703125" style="1" customWidth="1"/>
    <col min="2" max="2" width="6" style="1" customWidth="1"/>
    <col min="3" max="3" width="11.5703125" style="1" customWidth="1"/>
    <col min="4" max="4" width="16.7109375" style="1" customWidth="1"/>
    <col min="5" max="5" width="8.7109375" style="1" customWidth="1"/>
    <col min="6" max="6" width="9" style="1" customWidth="1"/>
    <col min="7" max="7" width="6.5703125" style="1" customWidth="1"/>
    <col min="8" max="8" width="12.28515625" style="1" customWidth="1"/>
    <col min="9" max="9" width="9.7109375" style="1" customWidth="1"/>
    <col min="10" max="10" width="5.28515625" style="1" customWidth="1"/>
  </cols>
  <sheetData>
    <row r="3" spans="1:10" ht="18" x14ac:dyDescent="0.25">
      <c r="B3" s="18" t="s">
        <v>0</v>
      </c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B4" s="19" t="s">
        <v>1</v>
      </c>
      <c r="C4" s="19"/>
      <c r="D4" s="19"/>
      <c r="E4" s="19"/>
      <c r="F4" s="19"/>
      <c r="G4" s="19"/>
      <c r="H4" s="19"/>
      <c r="I4" s="19"/>
      <c r="J4" s="19"/>
    </row>
    <row r="5" spans="1:10" ht="15.75" x14ac:dyDescent="0.25">
      <c r="B5" s="20" t="s">
        <v>2</v>
      </c>
      <c r="C5" s="20"/>
      <c r="D5" s="20"/>
      <c r="E5" s="20"/>
      <c r="F5" s="20"/>
      <c r="G5" s="20"/>
      <c r="H5" s="20"/>
      <c r="I5" s="20"/>
      <c r="J5" s="20"/>
    </row>
    <row r="6" spans="1:10" ht="15.75" x14ac:dyDescent="0.25">
      <c r="B6" s="21" t="s">
        <v>3</v>
      </c>
      <c r="C6" s="21"/>
      <c r="D6" s="21"/>
      <c r="E6" s="21"/>
      <c r="F6" s="21"/>
      <c r="G6" s="22">
        <v>2391.6999999999998</v>
      </c>
      <c r="H6" s="22"/>
      <c r="I6" s="2"/>
      <c r="J6" s="2"/>
    </row>
    <row r="7" spans="1:10" ht="15.75" x14ac:dyDescent="0.25">
      <c r="B7" s="23" t="s">
        <v>36</v>
      </c>
      <c r="C7" s="23"/>
      <c r="D7" s="23"/>
      <c r="E7" s="23"/>
      <c r="F7" s="23"/>
      <c r="G7" s="23"/>
      <c r="H7" s="23"/>
      <c r="I7" s="23"/>
      <c r="J7" s="23"/>
    </row>
    <row r="8" spans="1:10" s="3" customFormat="1" ht="12.75" thickBot="1" x14ac:dyDescent="0.25"/>
    <row r="9" spans="1:10" ht="39" customHeight="1" x14ac:dyDescent="0.25">
      <c r="A9" s="4"/>
      <c r="B9" s="26" t="s">
        <v>5</v>
      </c>
      <c r="C9" s="27"/>
      <c r="D9" s="27"/>
      <c r="E9" s="28" t="s">
        <v>6</v>
      </c>
      <c r="F9" s="28"/>
      <c r="G9" s="28" t="s">
        <v>7</v>
      </c>
      <c r="H9" s="28"/>
      <c r="I9" s="28" t="s">
        <v>8</v>
      </c>
      <c r="J9" s="29"/>
    </row>
    <row r="10" spans="1:10" x14ac:dyDescent="0.25">
      <c r="A10" s="4"/>
      <c r="B10" s="14"/>
      <c r="C10" s="15"/>
      <c r="D10" s="15"/>
      <c r="E10" s="24" t="s">
        <v>9</v>
      </c>
      <c r="F10" s="25"/>
      <c r="G10" s="15"/>
      <c r="H10" s="15"/>
      <c r="I10" s="15"/>
      <c r="J10" s="16"/>
    </row>
    <row r="11" spans="1:10" x14ac:dyDescent="0.25">
      <c r="A11" s="5"/>
      <c r="B11" s="30" t="s">
        <v>10</v>
      </c>
      <c r="C11" s="31"/>
      <c r="D11" s="31"/>
      <c r="E11" s="32">
        <f>G11*12</f>
        <v>653795.11199999996</v>
      </c>
      <c r="F11" s="32"/>
      <c r="G11" s="32">
        <f>I11*G6</f>
        <v>54482.925999999999</v>
      </c>
      <c r="H11" s="32"/>
      <c r="I11" s="33">
        <v>22.78</v>
      </c>
      <c r="J11" s="34"/>
    </row>
    <row r="12" spans="1:10" x14ac:dyDescent="0.25">
      <c r="B12" s="17"/>
      <c r="C12" s="15"/>
      <c r="D12" s="15"/>
      <c r="E12" s="24" t="s">
        <v>11</v>
      </c>
      <c r="F12" s="25"/>
      <c r="G12" s="15"/>
      <c r="H12" s="15"/>
      <c r="I12" s="15"/>
      <c r="J12" s="16"/>
    </row>
    <row r="13" spans="1:10" ht="34.5" customHeight="1" x14ac:dyDescent="0.25">
      <c r="A13" s="4"/>
      <c r="B13" s="6" t="s">
        <v>12</v>
      </c>
      <c r="C13" s="42" t="s">
        <v>13</v>
      </c>
      <c r="D13" s="42"/>
      <c r="E13" s="43" t="s">
        <v>6</v>
      </c>
      <c r="F13" s="43"/>
      <c r="G13" s="43" t="s">
        <v>7</v>
      </c>
      <c r="H13" s="43"/>
      <c r="I13" s="43" t="s">
        <v>8</v>
      </c>
      <c r="J13" s="44"/>
    </row>
    <row r="14" spans="1:10" s="3" customFormat="1" ht="12" x14ac:dyDescent="0.2">
      <c r="A14" s="7"/>
      <c r="B14" s="8">
        <v>1</v>
      </c>
      <c r="C14" s="35" t="s">
        <v>14</v>
      </c>
      <c r="D14" s="35"/>
      <c r="E14" s="74">
        <f t="shared" ref="E14:E25" si="0">G14*12</f>
        <v>54530.759999999995</v>
      </c>
      <c r="F14" s="74"/>
      <c r="G14" s="74">
        <f>I14*G6</f>
        <v>4544.2299999999996</v>
      </c>
      <c r="H14" s="74"/>
      <c r="I14" s="75">
        <v>1.9</v>
      </c>
      <c r="J14" s="76"/>
    </row>
    <row r="15" spans="1:10" s="3" customFormat="1" ht="12" customHeight="1" x14ac:dyDescent="0.2">
      <c r="A15" s="7"/>
      <c r="B15" s="8">
        <v>2</v>
      </c>
      <c r="C15" s="47" t="s">
        <v>17</v>
      </c>
      <c r="D15" s="48"/>
      <c r="E15" s="69">
        <f t="shared" si="0"/>
        <v>4305.0599999999995</v>
      </c>
      <c r="F15" s="70"/>
      <c r="G15" s="71">
        <f>I15*G6</f>
        <v>358.75499999999994</v>
      </c>
      <c r="H15" s="72"/>
      <c r="I15" s="71">
        <v>0.15</v>
      </c>
      <c r="J15" s="73"/>
    </row>
    <row r="16" spans="1:10" s="3" customFormat="1" ht="12" customHeight="1" x14ac:dyDescent="0.2">
      <c r="A16" s="7"/>
      <c r="B16" s="8">
        <v>3</v>
      </c>
      <c r="C16" s="35" t="s">
        <v>18</v>
      </c>
      <c r="D16" s="35"/>
      <c r="E16" s="64">
        <f t="shared" si="0"/>
        <v>14350.199999999999</v>
      </c>
      <c r="F16" s="64"/>
      <c r="G16" s="65">
        <f>I16*G6</f>
        <v>1195.8499999999999</v>
      </c>
      <c r="H16" s="65"/>
      <c r="I16" s="65">
        <v>0.5</v>
      </c>
      <c r="J16" s="66"/>
    </row>
    <row r="17" spans="1:12" s="3" customFormat="1" ht="21.75" customHeight="1" x14ac:dyDescent="0.2">
      <c r="A17" s="7"/>
      <c r="B17" s="8">
        <v>4</v>
      </c>
      <c r="C17" s="35" t="s">
        <v>19</v>
      </c>
      <c r="D17" s="35"/>
      <c r="E17" s="64">
        <f t="shared" si="0"/>
        <v>35100.589200000002</v>
      </c>
      <c r="F17" s="64"/>
      <c r="G17" s="65">
        <f>I17*G6</f>
        <v>2925.0491000000002</v>
      </c>
      <c r="H17" s="65"/>
      <c r="I17" s="67">
        <v>1.2230000000000001</v>
      </c>
      <c r="J17" s="68"/>
    </row>
    <row r="18" spans="1:12" s="3" customFormat="1" ht="21.75" customHeight="1" x14ac:dyDescent="0.2">
      <c r="A18" s="7"/>
      <c r="B18" s="8">
        <v>5</v>
      </c>
      <c r="C18" s="35" t="s">
        <v>20</v>
      </c>
      <c r="D18" s="35"/>
      <c r="E18" s="64">
        <f>G18*12</f>
        <v>54530.759999999995</v>
      </c>
      <c r="F18" s="64"/>
      <c r="G18" s="64">
        <f>I18*G6</f>
        <v>4544.2299999999996</v>
      </c>
      <c r="H18" s="64"/>
      <c r="I18" s="65">
        <v>1.9</v>
      </c>
      <c r="J18" s="66"/>
    </row>
    <row r="19" spans="1:12" s="3" customFormat="1" ht="21.75" customHeight="1" x14ac:dyDescent="0.2">
      <c r="A19" s="7"/>
      <c r="B19" s="8">
        <v>6</v>
      </c>
      <c r="C19" s="47" t="s">
        <v>38</v>
      </c>
      <c r="D19" s="48"/>
      <c r="E19" s="69">
        <f>G19*12</f>
        <v>34027.194239999997</v>
      </c>
      <c r="F19" s="70"/>
      <c r="G19" s="69">
        <f>I19*G6</f>
        <v>2835.5995199999998</v>
      </c>
      <c r="H19" s="70"/>
      <c r="I19" s="77">
        <v>1.1856</v>
      </c>
      <c r="J19" s="78"/>
    </row>
    <row r="20" spans="1:12" s="3" customFormat="1" ht="13.5" customHeight="1" x14ac:dyDescent="0.2">
      <c r="A20" s="7"/>
      <c r="B20" s="8">
        <v>7</v>
      </c>
      <c r="C20" s="47" t="s">
        <v>37</v>
      </c>
      <c r="D20" s="48"/>
      <c r="E20" s="69">
        <f>G20*12</f>
        <v>35588.495999999999</v>
      </c>
      <c r="F20" s="70"/>
      <c r="G20" s="69">
        <f>I20*G6</f>
        <v>2965.7079999999996</v>
      </c>
      <c r="H20" s="70"/>
      <c r="I20" s="71">
        <v>1.24</v>
      </c>
      <c r="J20" s="73"/>
    </row>
    <row r="21" spans="1:12" s="3" customFormat="1" ht="21.75" customHeight="1" x14ac:dyDescent="0.2">
      <c r="A21" s="7"/>
      <c r="B21" s="8">
        <v>8</v>
      </c>
      <c r="C21" s="35" t="s">
        <v>21</v>
      </c>
      <c r="D21" s="35"/>
      <c r="E21" s="64">
        <f t="shared" si="0"/>
        <v>4592.0639999999994</v>
      </c>
      <c r="F21" s="64"/>
      <c r="G21" s="65">
        <f>I21*G6</f>
        <v>382.67199999999997</v>
      </c>
      <c r="H21" s="65"/>
      <c r="I21" s="67">
        <v>0.16</v>
      </c>
      <c r="J21" s="68"/>
    </row>
    <row r="22" spans="1:12" s="3" customFormat="1" ht="11.25" customHeight="1" x14ac:dyDescent="0.2">
      <c r="A22" s="7"/>
      <c r="B22" s="8">
        <v>9</v>
      </c>
      <c r="C22" s="35" t="s">
        <v>22</v>
      </c>
      <c r="D22" s="35"/>
      <c r="E22" s="64">
        <f t="shared" si="0"/>
        <v>17220.239999999998</v>
      </c>
      <c r="F22" s="64"/>
      <c r="G22" s="64">
        <f>I22*G6</f>
        <v>1435.0199999999998</v>
      </c>
      <c r="H22" s="64"/>
      <c r="I22" s="65">
        <v>0.6</v>
      </c>
      <c r="J22" s="66"/>
    </row>
    <row r="23" spans="1:12" s="3" customFormat="1" ht="32.25" customHeight="1" x14ac:dyDescent="0.2">
      <c r="A23" s="7"/>
      <c r="B23" s="8">
        <v>10</v>
      </c>
      <c r="C23" s="35" t="s">
        <v>23</v>
      </c>
      <c r="D23" s="35"/>
      <c r="E23" s="64">
        <f t="shared" si="0"/>
        <v>44485.619999999995</v>
      </c>
      <c r="F23" s="64"/>
      <c r="G23" s="64">
        <f>I23*G6</f>
        <v>3707.1349999999998</v>
      </c>
      <c r="H23" s="64"/>
      <c r="I23" s="65">
        <v>1.55</v>
      </c>
      <c r="J23" s="66"/>
    </row>
    <row r="24" spans="1:12" s="3" customFormat="1" ht="32.25" customHeight="1" x14ac:dyDescent="0.2">
      <c r="A24" s="7"/>
      <c r="B24" s="8">
        <v>11</v>
      </c>
      <c r="C24" s="35" t="s">
        <v>24</v>
      </c>
      <c r="D24" s="35"/>
      <c r="E24" s="64">
        <f t="shared" si="0"/>
        <v>53095.739999999991</v>
      </c>
      <c r="F24" s="64"/>
      <c r="G24" s="64">
        <f>I24*G6</f>
        <v>4424.6449999999995</v>
      </c>
      <c r="H24" s="64"/>
      <c r="I24" s="65">
        <v>1.85</v>
      </c>
      <c r="J24" s="66"/>
    </row>
    <row r="25" spans="1:12" s="3" customFormat="1" ht="21.75" customHeight="1" x14ac:dyDescent="0.2">
      <c r="A25" s="7"/>
      <c r="B25" s="8">
        <v>12</v>
      </c>
      <c r="C25" s="35" t="s">
        <v>25</v>
      </c>
      <c r="D25" s="35"/>
      <c r="E25" s="64">
        <f t="shared" si="0"/>
        <v>61705.86</v>
      </c>
      <c r="F25" s="64"/>
      <c r="G25" s="64">
        <f>I25*G6</f>
        <v>5142.1549999999997</v>
      </c>
      <c r="H25" s="64"/>
      <c r="I25" s="65">
        <v>2.15</v>
      </c>
      <c r="J25" s="66"/>
    </row>
    <row r="26" spans="1:12" s="3" customFormat="1" ht="32.25" customHeight="1" x14ac:dyDescent="0.2">
      <c r="A26" s="7"/>
      <c r="B26" s="8">
        <v>13</v>
      </c>
      <c r="C26" s="35" t="s">
        <v>26</v>
      </c>
      <c r="D26" s="35"/>
      <c r="E26" s="79">
        <f>G26*12</f>
        <v>35875.5</v>
      </c>
      <c r="F26" s="79"/>
      <c r="G26" s="64">
        <f>I26*G6</f>
        <v>2989.625</v>
      </c>
      <c r="H26" s="64"/>
      <c r="I26" s="65">
        <v>1.25</v>
      </c>
      <c r="J26" s="66"/>
      <c r="L26" s="9"/>
    </row>
    <row r="27" spans="1:12" s="3" customFormat="1" ht="22.5" customHeight="1" x14ac:dyDescent="0.2">
      <c r="A27" s="7"/>
      <c r="B27" s="8">
        <v>14</v>
      </c>
      <c r="C27" s="35" t="s">
        <v>27</v>
      </c>
      <c r="D27" s="35"/>
      <c r="E27" s="69">
        <f t="shared" ref="E27:E33" si="1">G27*12</f>
        <v>44485.619999999995</v>
      </c>
      <c r="F27" s="70"/>
      <c r="G27" s="65">
        <f>I27*G6</f>
        <v>3707.1349999999998</v>
      </c>
      <c r="H27" s="65"/>
      <c r="I27" s="67">
        <v>1.55</v>
      </c>
      <c r="J27" s="68"/>
    </row>
    <row r="28" spans="1:12" s="3" customFormat="1" ht="21.75" customHeight="1" x14ac:dyDescent="0.2">
      <c r="A28" s="7"/>
      <c r="B28" s="8">
        <v>15</v>
      </c>
      <c r="C28" s="35" t="s">
        <v>28</v>
      </c>
      <c r="D28" s="35"/>
      <c r="E28" s="69">
        <f t="shared" si="1"/>
        <v>50225.7</v>
      </c>
      <c r="F28" s="70"/>
      <c r="G28" s="64">
        <f>I28*G6</f>
        <v>4185.4749999999995</v>
      </c>
      <c r="H28" s="64"/>
      <c r="I28" s="65">
        <v>1.75</v>
      </c>
      <c r="J28" s="66"/>
    </row>
    <row r="29" spans="1:12" s="3" customFormat="1" ht="21.75" customHeight="1" x14ac:dyDescent="0.2">
      <c r="A29" s="7"/>
      <c r="B29" s="8">
        <v>16</v>
      </c>
      <c r="C29" s="35" t="s">
        <v>29</v>
      </c>
      <c r="D29" s="35"/>
      <c r="E29" s="64">
        <f t="shared" si="1"/>
        <v>63140.88</v>
      </c>
      <c r="F29" s="64"/>
      <c r="G29" s="64">
        <f>I29*G6</f>
        <v>5261.74</v>
      </c>
      <c r="H29" s="64"/>
      <c r="I29" s="65">
        <v>2.2000000000000002</v>
      </c>
      <c r="J29" s="66"/>
    </row>
    <row r="30" spans="1:12" s="3" customFormat="1" ht="12" customHeight="1" x14ac:dyDescent="0.2">
      <c r="A30" s="7"/>
      <c r="B30" s="8">
        <v>17</v>
      </c>
      <c r="C30" s="35" t="s">
        <v>30</v>
      </c>
      <c r="D30" s="35"/>
      <c r="E30" s="64">
        <f t="shared" si="1"/>
        <v>25830.359999999997</v>
      </c>
      <c r="F30" s="64"/>
      <c r="G30" s="64">
        <f>I30*G6</f>
        <v>2152.5299999999997</v>
      </c>
      <c r="H30" s="64"/>
      <c r="I30" s="65">
        <v>0.9</v>
      </c>
      <c r="J30" s="66"/>
    </row>
    <row r="31" spans="1:12" s="3" customFormat="1" ht="12" customHeight="1" x14ac:dyDescent="0.2">
      <c r="A31" s="7"/>
      <c r="B31" s="8">
        <v>18</v>
      </c>
      <c r="C31" s="35" t="s">
        <v>31</v>
      </c>
      <c r="D31" s="35"/>
      <c r="E31" s="64">
        <f t="shared" si="1"/>
        <v>22960.32</v>
      </c>
      <c r="F31" s="64"/>
      <c r="G31" s="64">
        <f>I31*G6</f>
        <v>1913.36</v>
      </c>
      <c r="H31" s="64"/>
      <c r="I31" s="65">
        <v>0.8</v>
      </c>
      <c r="J31" s="66"/>
    </row>
    <row r="32" spans="1:12" s="3" customFormat="1" ht="12" x14ac:dyDescent="0.2">
      <c r="A32" s="7"/>
      <c r="B32" s="8">
        <v>19</v>
      </c>
      <c r="C32" s="47" t="s">
        <v>32</v>
      </c>
      <c r="D32" s="48"/>
      <c r="E32" s="69">
        <f t="shared" si="1"/>
        <v>103321.43999999999</v>
      </c>
      <c r="F32" s="70"/>
      <c r="G32" s="69">
        <f>I32*G6</f>
        <v>8610.119999999999</v>
      </c>
      <c r="H32" s="70"/>
      <c r="I32" s="71">
        <v>3.6</v>
      </c>
      <c r="J32" s="73"/>
    </row>
    <row r="33" spans="1:10" s="3" customFormat="1" ht="12" x14ac:dyDescent="0.2">
      <c r="A33" s="7"/>
      <c r="B33" s="8">
        <v>20</v>
      </c>
      <c r="C33" s="47" t="s">
        <v>33</v>
      </c>
      <c r="D33" s="48"/>
      <c r="E33" s="69">
        <f t="shared" si="1"/>
        <v>34440.479999999996</v>
      </c>
      <c r="F33" s="70"/>
      <c r="G33" s="69">
        <f>I33*G6</f>
        <v>2870.0399999999995</v>
      </c>
      <c r="H33" s="70"/>
      <c r="I33" s="71">
        <v>1.2</v>
      </c>
      <c r="J33" s="73"/>
    </row>
    <row r="34" spans="1:10" s="3" customFormat="1" ht="12.75" thickBot="1" x14ac:dyDescent="0.25">
      <c r="A34" s="5"/>
      <c r="B34" s="10"/>
      <c r="C34" s="55" t="s">
        <v>34</v>
      </c>
      <c r="D34" s="55"/>
      <c r="E34" s="56">
        <f>SUM(E14:E33)</f>
        <v>793812.88343999977</v>
      </c>
      <c r="F34" s="56"/>
      <c r="G34" s="56">
        <f>SUM(G14:G33)</f>
        <v>66151.073619999981</v>
      </c>
      <c r="H34" s="56"/>
      <c r="I34" s="57">
        <f>SUM(I14:I33)</f>
        <v>27.6586</v>
      </c>
      <c r="J34" s="58"/>
    </row>
    <row r="35" spans="1:10" s="3" customFormat="1" ht="12.75" thickBot="1" x14ac:dyDescent="0.25">
      <c r="A35" s="5"/>
      <c r="B35" s="11"/>
      <c r="C35" s="59" t="s">
        <v>35</v>
      </c>
      <c r="D35" s="59"/>
      <c r="E35" s="60">
        <f>E11-E34</f>
        <v>-140017.77143999981</v>
      </c>
      <c r="F35" s="61"/>
      <c r="G35" s="62"/>
      <c r="H35" s="62"/>
      <c r="I35" s="62"/>
      <c r="J35" s="63"/>
    </row>
    <row r="36" spans="1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8" spans="1:10" x14ac:dyDescent="0.25">
      <c r="F38" s="13"/>
    </row>
    <row r="39" spans="1:10" x14ac:dyDescent="0.25">
      <c r="F39" s="13"/>
    </row>
  </sheetData>
  <mergeCells count="108">
    <mergeCell ref="C32:D32"/>
    <mergeCell ref="E32:F32"/>
    <mergeCell ref="G32:H32"/>
    <mergeCell ref="I32:J32"/>
    <mergeCell ref="C35:D35"/>
    <mergeCell ref="E35:F35"/>
    <mergeCell ref="G35:H35"/>
    <mergeCell ref="I35:J35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18:D18"/>
    <mergeCell ref="E18:F18"/>
    <mergeCell ref="G18:H18"/>
    <mergeCell ref="I18:J18"/>
    <mergeCell ref="C21:D21"/>
    <mergeCell ref="E21:F21"/>
    <mergeCell ref="G21:H21"/>
    <mergeCell ref="I21:J21"/>
    <mergeCell ref="C20:D20"/>
    <mergeCell ref="E20:F20"/>
    <mergeCell ref="G20:H20"/>
    <mergeCell ref="I20:J20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G13:H13"/>
    <mergeCell ref="I13:J13"/>
    <mergeCell ref="C15:D15"/>
    <mergeCell ref="E15:F15"/>
    <mergeCell ref="G15:H15"/>
    <mergeCell ref="I15:J15"/>
    <mergeCell ref="C14:D14"/>
    <mergeCell ref="E14:F14"/>
    <mergeCell ref="G14:H14"/>
    <mergeCell ref="I14:J14"/>
    <mergeCell ref="E12:F12"/>
    <mergeCell ref="C13:D13"/>
    <mergeCell ref="E13:F13"/>
    <mergeCell ref="B7:J7"/>
    <mergeCell ref="B3:J3"/>
    <mergeCell ref="B4:J4"/>
    <mergeCell ref="B5:J5"/>
    <mergeCell ref="B6:F6"/>
    <mergeCell ref="G6:H6"/>
    <mergeCell ref="B9:D9"/>
    <mergeCell ref="E9:F9"/>
    <mergeCell ref="G9:H9"/>
    <mergeCell ref="I9:J9"/>
    <mergeCell ref="E10:F10"/>
    <mergeCell ref="B11:D11"/>
    <mergeCell ref="E11:F11"/>
    <mergeCell ref="G11:H11"/>
    <mergeCell ref="I11:J11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"/>
  <sheetViews>
    <sheetView tabSelected="1" topLeftCell="A14" workbookViewId="0">
      <selection activeCell="O23" sqref="O23"/>
    </sheetView>
  </sheetViews>
  <sheetFormatPr defaultColWidth="8.85546875" defaultRowHeight="15" x14ac:dyDescent="0.25"/>
  <cols>
    <col min="1" max="1" width="2.5703125" style="1" customWidth="1"/>
    <col min="2" max="2" width="6" style="1" customWidth="1"/>
    <col min="3" max="3" width="11.5703125" style="1" customWidth="1"/>
    <col min="4" max="4" width="16.7109375" style="1" customWidth="1"/>
    <col min="5" max="5" width="8.7109375" style="1" customWidth="1"/>
    <col min="6" max="6" width="9" style="1" customWidth="1"/>
    <col min="7" max="7" width="6.5703125" style="1" customWidth="1"/>
    <col min="8" max="8" width="12.28515625" style="1" customWidth="1"/>
    <col min="9" max="9" width="9.7109375" style="1" customWidth="1"/>
    <col min="10" max="10" width="5.28515625" style="1" customWidth="1"/>
  </cols>
  <sheetData>
    <row r="3" spans="1:10" ht="18" x14ac:dyDescent="0.25">
      <c r="B3" s="18" t="s">
        <v>0</v>
      </c>
      <c r="C3" s="18"/>
      <c r="D3" s="18"/>
      <c r="E3" s="18"/>
      <c r="F3" s="18"/>
      <c r="G3" s="18"/>
      <c r="H3" s="18"/>
      <c r="I3" s="18"/>
      <c r="J3" s="18"/>
    </row>
    <row r="4" spans="1:10" ht="15.75" x14ac:dyDescent="0.25">
      <c r="B4" s="19" t="s">
        <v>1</v>
      </c>
      <c r="C4" s="19"/>
      <c r="D4" s="19"/>
      <c r="E4" s="19"/>
      <c r="F4" s="19"/>
      <c r="G4" s="19"/>
      <c r="H4" s="19"/>
      <c r="I4" s="19"/>
      <c r="J4" s="19"/>
    </row>
    <row r="5" spans="1:10" ht="15.75" x14ac:dyDescent="0.25">
      <c r="B5" s="20" t="s">
        <v>2</v>
      </c>
      <c r="C5" s="20"/>
      <c r="D5" s="20"/>
      <c r="E5" s="20"/>
      <c r="F5" s="20"/>
      <c r="G5" s="20"/>
      <c r="H5" s="20"/>
      <c r="I5" s="20"/>
      <c r="J5" s="20"/>
    </row>
    <row r="6" spans="1:10" ht="15.75" x14ac:dyDescent="0.25">
      <c r="B6" s="21" t="s">
        <v>3</v>
      </c>
      <c r="C6" s="21"/>
      <c r="D6" s="21"/>
      <c r="E6" s="21"/>
      <c r="F6" s="21"/>
      <c r="G6" s="22">
        <v>2391.6999999999998</v>
      </c>
      <c r="H6" s="22"/>
      <c r="I6" s="2"/>
      <c r="J6" s="2"/>
    </row>
    <row r="7" spans="1:10" ht="15.75" x14ac:dyDescent="0.25">
      <c r="B7" s="23" t="s">
        <v>39</v>
      </c>
      <c r="C7" s="23"/>
      <c r="D7" s="23"/>
      <c r="E7" s="23"/>
      <c r="F7" s="23"/>
      <c r="G7" s="23"/>
      <c r="H7" s="23"/>
      <c r="I7" s="23"/>
      <c r="J7" s="23"/>
    </row>
    <row r="8" spans="1:10" s="3" customFormat="1" ht="12.75" thickBot="1" x14ac:dyDescent="0.25"/>
    <row r="9" spans="1:10" ht="31.5" customHeight="1" x14ac:dyDescent="0.25">
      <c r="A9" s="4"/>
      <c r="B9" s="26" t="s">
        <v>5</v>
      </c>
      <c r="C9" s="27"/>
      <c r="D9" s="27"/>
      <c r="E9" s="28" t="s">
        <v>6</v>
      </c>
      <c r="F9" s="28"/>
      <c r="G9" s="28" t="s">
        <v>7</v>
      </c>
      <c r="H9" s="28"/>
      <c r="I9" s="28" t="s">
        <v>8</v>
      </c>
      <c r="J9" s="29"/>
    </row>
    <row r="10" spans="1:10" x14ac:dyDescent="0.25">
      <c r="A10" s="4"/>
      <c r="B10" s="14"/>
      <c r="C10" s="15"/>
      <c r="D10" s="15"/>
      <c r="E10" s="24" t="s">
        <v>9</v>
      </c>
      <c r="F10" s="25"/>
      <c r="G10" s="15"/>
      <c r="H10" s="15"/>
      <c r="I10" s="15"/>
      <c r="J10" s="16"/>
    </row>
    <row r="11" spans="1:10" x14ac:dyDescent="0.25">
      <c r="A11" s="5"/>
      <c r="B11" s="30" t="s">
        <v>10</v>
      </c>
      <c r="C11" s="31"/>
      <c r="D11" s="31"/>
      <c r="E11" s="32">
        <f>G11*12</f>
        <v>653795.11199999996</v>
      </c>
      <c r="F11" s="32"/>
      <c r="G11" s="32">
        <f>I11*G6</f>
        <v>54482.925999999999</v>
      </c>
      <c r="H11" s="32"/>
      <c r="I11" s="33">
        <v>22.78</v>
      </c>
      <c r="J11" s="34"/>
    </row>
    <row r="12" spans="1:10" x14ac:dyDescent="0.25">
      <c r="B12" s="17"/>
      <c r="C12" s="15"/>
      <c r="D12" s="15"/>
      <c r="E12" s="24" t="s">
        <v>11</v>
      </c>
      <c r="F12" s="25"/>
      <c r="G12" s="15"/>
      <c r="H12" s="15"/>
      <c r="I12" s="15"/>
      <c r="J12" s="16"/>
    </row>
    <row r="13" spans="1:10" ht="36" customHeight="1" x14ac:dyDescent="0.25">
      <c r="A13" s="4"/>
      <c r="B13" s="6" t="s">
        <v>12</v>
      </c>
      <c r="C13" s="42" t="s">
        <v>13</v>
      </c>
      <c r="D13" s="42"/>
      <c r="E13" s="43" t="s">
        <v>6</v>
      </c>
      <c r="F13" s="43"/>
      <c r="G13" s="43" t="s">
        <v>7</v>
      </c>
      <c r="H13" s="43"/>
      <c r="I13" s="43" t="s">
        <v>8</v>
      </c>
      <c r="J13" s="44"/>
    </row>
    <row r="14" spans="1:10" s="3" customFormat="1" ht="12" x14ac:dyDescent="0.2">
      <c r="A14" s="7"/>
      <c r="B14" s="8">
        <v>1</v>
      </c>
      <c r="C14" s="35" t="s">
        <v>14</v>
      </c>
      <c r="D14" s="35"/>
      <c r="E14" s="74">
        <f t="shared" ref="E14:E23" si="0">G14*12</f>
        <v>54530.759999999995</v>
      </c>
      <c r="F14" s="74"/>
      <c r="G14" s="74">
        <f>I14*G6</f>
        <v>4544.2299999999996</v>
      </c>
      <c r="H14" s="74"/>
      <c r="I14" s="75">
        <v>1.9</v>
      </c>
      <c r="J14" s="76"/>
    </row>
    <row r="15" spans="1:10" s="3" customFormat="1" ht="12" x14ac:dyDescent="0.2">
      <c r="A15" s="7"/>
      <c r="B15" s="8">
        <v>2</v>
      </c>
      <c r="C15" s="47" t="s">
        <v>17</v>
      </c>
      <c r="D15" s="48"/>
      <c r="E15" s="69">
        <f t="shared" si="0"/>
        <v>4305.0599999999995</v>
      </c>
      <c r="F15" s="70"/>
      <c r="G15" s="71">
        <f>I15*G6</f>
        <v>358.75499999999994</v>
      </c>
      <c r="H15" s="72"/>
      <c r="I15" s="71">
        <v>0.15</v>
      </c>
      <c r="J15" s="73"/>
    </row>
    <row r="16" spans="1:10" s="3" customFormat="1" ht="12" x14ac:dyDescent="0.2">
      <c r="A16" s="7"/>
      <c r="B16" s="8">
        <v>3</v>
      </c>
      <c r="C16" s="35" t="s">
        <v>18</v>
      </c>
      <c r="D16" s="35"/>
      <c r="E16" s="64">
        <f t="shared" si="0"/>
        <v>14350.199999999999</v>
      </c>
      <c r="F16" s="64"/>
      <c r="G16" s="65">
        <f>I16*G6</f>
        <v>1195.8499999999999</v>
      </c>
      <c r="H16" s="65"/>
      <c r="I16" s="65">
        <v>0.5</v>
      </c>
      <c r="J16" s="66"/>
    </row>
    <row r="17" spans="1:12" s="3" customFormat="1" ht="21.75" customHeight="1" x14ac:dyDescent="0.2">
      <c r="A17" s="7"/>
      <c r="B17" s="8">
        <v>4</v>
      </c>
      <c r="C17" s="35" t="s">
        <v>19</v>
      </c>
      <c r="D17" s="35"/>
      <c r="E17" s="64">
        <f t="shared" si="0"/>
        <v>35100.589200000002</v>
      </c>
      <c r="F17" s="64"/>
      <c r="G17" s="65">
        <f>I17*G6</f>
        <v>2925.0491000000002</v>
      </c>
      <c r="H17" s="65"/>
      <c r="I17" s="67">
        <v>1.2230000000000001</v>
      </c>
      <c r="J17" s="68"/>
    </row>
    <row r="18" spans="1:12" s="3" customFormat="1" ht="21.75" customHeight="1" x14ac:dyDescent="0.2">
      <c r="A18" s="7"/>
      <c r="B18" s="8">
        <v>5</v>
      </c>
      <c r="C18" s="35" t="s">
        <v>20</v>
      </c>
      <c r="D18" s="35"/>
      <c r="E18" s="64">
        <f>G18*12</f>
        <v>54530.759999999995</v>
      </c>
      <c r="F18" s="64"/>
      <c r="G18" s="64">
        <f>I18*G6</f>
        <v>4544.2299999999996</v>
      </c>
      <c r="H18" s="64"/>
      <c r="I18" s="65">
        <v>1.9</v>
      </c>
      <c r="J18" s="66"/>
    </row>
    <row r="19" spans="1:12" s="3" customFormat="1" ht="21.75" customHeight="1" x14ac:dyDescent="0.2">
      <c r="A19" s="7"/>
      <c r="B19" s="8">
        <v>8</v>
      </c>
      <c r="C19" s="35" t="s">
        <v>21</v>
      </c>
      <c r="D19" s="35"/>
      <c r="E19" s="64">
        <f t="shared" si="0"/>
        <v>4592.0639999999994</v>
      </c>
      <c r="F19" s="64"/>
      <c r="G19" s="65">
        <f>I19*G6</f>
        <v>382.67199999999997</v>
      </c>
      <c r="H19" s="65"/>
      <c r="I19" s="67">
        <v>0.16</v>
      </c>
      <c r="J19" s="68"/>
    </row>
    <row r="20" spans="1:12" s="3" customFormat="1" ht="11.25" customHeight="1" x14ac:dyDescent="0.2">
      <c r="A20" s="7"/>
      <c r="B20" s="8">
        <v>9</v>
      </c>
      <c r="C20" s="35" t="s">
        <v>40</v>
      </c>
      <c r="D20" s="35"/>
      <c r="E20" s="64">
        <f t="shared" si="0"/>
        <v>17220.239999999998</v>
      </c>
      <c r="F20" s="64"/>
      <c r="G20" s="64">
        <f>I20*G6</f>
        <v>1435.0199999999998</v>
      </c>
      <c r="H20" s="64"/>
      <c r="I20" s="65">
        <v>0.6</v>
      </c>
      <c r="J20" s="66"/>
    </row>
    <row r="21" spans="1:12" s="3" customFormat="1" ht="32.25" customHeight="1" x14ac:dyDescent="0.2">
      <c r="A21" s="7"/>
      <c r="B21" s="8">
        <v>10</v>
      </c>
      <c r="C21" s="35" t="s">
        <v>23</v>
      </c>
      <c r="D21" s="35"/>
      <c r="E21" s="64">
        <f t="shared" si="0"/>
        <v>44485.619999999995</v>
      </c>
      <c r="F21" s="64"/>
      <c r="G21" s="64">
        <f>I21*G6</f>
        <v>3707.1349999999998</v>
      </c>
      <c r="H21" s="64"/>
      <c r="I21" s="65">
        <v>1.55</v>
      </c>
      <c r="J21" s="66"/>
    </row>
    <row r="22" spans="1:12" s="3" customFormat="1" ht="32.25" customHeight="1" x14ac:dyDescent="0.2">
      <c r="A22" s="7"/>
      <c r="B22" s="8">
        <v>11</v>
      </c>
      <c r="C22" s="35" t="s">
        <v>24</v>
      </c>
      <c r="D22" s="35"/>
      <c r="E22" s="64">
        <f t="shared" si="0"/>
        <v>53095.739999999991</v>
      </c>
      <c r="F22" s="64"/>
      <c r="G22" s="64">
        <f>I22*G6</f>
        <v>4424.6449999999995</v>
      </c>
      <c r="H22" s="64"/>
      <c r="I22" s="65">
        <v>1.85</v>
      </c>
      <c r="J22" s="66"/>
    </row>
    <row r="23" spans="1:12" s="3" customFormat="1" ht="21.75" customHeight="1" x14ac:dyDescent="0.2">
      <c r="A23" s="7"/>
      <c r="B23" s="8">
        <v>12</v>
      </c>
      <c r="C23" s="35" t="s">
        <v>25</v>
      </c>
      <c r="D23" s="35"/>
      <c r="E23" s="64">
        <f t="shared" si="0"/>
        <v>61705.86</v>
      </c>
      <c r="F23" s="64"/>
      <c r="G23" s="64">
        <f>I23*G6</f>
        <v>5142.1549999999997</v>
      </c>
      <c r="H23" s="64"/>
      <c r="I23" s="65">
        <v>2.15</v>
      </c>
      <c r="J23" s="66"/>
    </row>
    <row r="24" spans="1:12" s="3" customFormat="1" ht="32.25" customHeight="1" x14ac:dyDescent="0.2">
      <c r="A24" s="7"/>
      <c r="B24" s="8">
        <v>13</v>
      </c>
      <c r="C24" s="35" t="s">
        <v>26</v>
      </c>
      <c r="D24" s="35"/>
      <c r="E24" s="79">
        <f>G24*12</f>
        <v>35875.5</v>
      </c>
      <c r="F24" s="79"/>
      <c r="G24" s="64">
        <f>I24*G6</f>
        <v>2989.625</v>
      </c>
      <c r="H24" s="64"/>
      <c r="I24" s="65">
        <v>1.25</v>
      </c>
      <c r="J24" s="66"/>
      <c r="L24" s="9"/>
    </row>
    <row r="25" spans="1:12" s="3" customFormat="1" ht="22.5" customHeight="1" x14ac:dyDescent="0.2">
      <c r="A25" s="7"/>
      <c r="B25" s="8">
        <v>14</v>
      </c>
      <c r="C25" s="35" t="s">
        <v>27</v>
      </c>
      <c r="D25" s="35"/>
      <c r="E25" s="69">
        <f t="shared" ref="E25:E31" si="1">G25*12</f>
        <v>44485.619999999995</v>
      </c>
      <c r="F25" s="70"/>
      <c r="G25" s="65">
        <f>I25*G6</f>
        <v>3707.1349999999998</v>
      </c>
      <c r="H25" s="65"/>
      <c r="I25" s="67">
        <v>1.55</v>
      </c>
      <c r="J25" s="68"/>
    </row>
    <row r="26" spans="1:12" s="3" customFormat="1" ht="21.75" customHeight="1" x14ac:dyDescent="0.2">
      <c r="A26" s="7"/>
      <c r="B26" s="8">
        <v>15</v>
      </c>
      <c r="C26" s="35" t="s">
        <v>28</v>
      </c>
      <c r="D26" s="35"/>
      <c r="E26" s="69">
        <f t="shared" si="1"/>
        <v>50225.7</v>
      </c>
      <c r="F26" s="70"/>
      <c r="G26" s="64">
        <f>I26*G6</f>
        <v>4185.4749999999995</v>
      </c>
      <c r="H26" s="64"/>
      <c r="I26" s="65">
        <v>1.75</v>
      </c>
      <c r="J26" s="66"/>
    </row>
    <row r="27" spans="1:12" s="3" customFormat="1" ht="21.75" customHeight="1" x14ac:dyDescent="0.2">
      <c r="A27" s="7"/>
      <c r="B27" s="8">
        <v>16</v>
      </c>
      <c r="C27" s="35" t="s">
        <v>29</v>
      </c>
      <c r="D27" s="35"/>
      <c r="E27" s="64">
        <f t="shared" si="1"/>
        <v>63140.88</v>
      </c>
      <c r="F27" s="64"/>
      <c r="G27" s="64">
        <f>I27*G6</f>
        <v>5261.74</v>
      </c>
      <c r="H27" s="64"/>
      <c r="I27" s="65">
        <v>2.2000000000000002</v>
      </c>
      <c r="J27" s="66"/>
    </row>
    <row r="28" spans="1:12" s="3" customFormat="1" ht="12" customHeight="1" x14ac:dyDescent="0.2">
      <c r="A28" s="7"/>
      <c r="B28" s="8">
        <v>17</v>
      </c>
      <c r="C28" s="35" t="s">
        <v>30</v>
      </c>
      <c r="D28" s="35"/>
      <c r="E28" s="64">
        <f t="shared" si="1"/>
        <v>25830.359999999997</v>
      </c>
      <c r="F28" s="64"/>
      <c r="G28" s="64">
        <f>I28*G6</f>
        <v>2152.5299999999997</v>
      </c>
      <c r="H28" s="64"/>
      <c r="I28" s="65">
        <v>0.9</v>
      </c>
      <c r="J28" s="66"/>
    </row>
    <row r="29" spans="1:12" s="3" customFormat="1" ht="12" customHeight="1" x14ac:dyDescent="0.2">
      <c r="A29" s="7"/>
      <c r="B29" s="8">
        <v>18</v>
      </c>
      <c r="C29" s="35" t="s">
        <v>31</v>
      </c>
      <c r="D29" s="35"/>
      <c r="E29" s="64">
        <f t="shared" si="1"/>
        <v>22960.32</v>
      </c>
      <c r="F29" s="64"/>
      <c r="G29" s="64">
        <f>I29*G6</f>
        <v>1913.36</v>
      </c>
      <c r="H29" s="64"/>
      <c r="I29" s="65">
        <v>0.8</v>
      </c>
      <c r="J29" s="66"/>
    </row>
    <row r="30" spans="1:12" s="3" customFormat="1" ht="12" x14ac:dyDescent="0.2">
      <c r="A30" s="7"/>
      <c r="B30" s="8">
        <v>19</v>
      </c>
      <c r="C30" s="47" t="s">
        <v>32</v>
      </c>
      <c r="D30" s="48"/>
      <c r="E30" s="69">
        <f t="shared" si="1"/>
        <v>103321.43999999999</v>
      </c>
      <c r="F30" s="70"/>
      <c r="G30" s="69">
        <f>I30*G6</f>
        <v>8610.119999999999</v>
      </c>
      <c r="H30" s="70"/>
      <c r="I30" s="71">
        <v>3.6</v>
      </c>
      <c r="J30" s="73"/>
    </row>
    <row r="31" spans="1:12" s="3" customFormat="1" ht="12" x14ac:dyDescent="0.2">
      <c r="A31" s="7"/>
      <c r="B31" s="8">
        <v>20</v>
      </c>
      <c r="C31" s="47" t="s">
        <v>33</v>
      </c>
      <c r="D31" s="48"/>
      <c r="E31" s="69">
        <f t="shared" si="1"/>
        <v>34440.479999999996</v>
      </c>
      <c r="F31" s="70"/>
      <c r="G31" s="69">
        <f>I31*G6</f>
        <v>2870.0399999999995</v>
      </c>
      <c r="H31" s="70"/>
      <c r="I31" s="71">
        <v>1.2</v>
      </c>
      <c r="J31" s="73"/>
    </row>
    <row r="32" spans="1:12" s="3" customFormat="1" ht="12.75" thickBot="1" x14ac:dyDescent="0.25">
      <c r="A32" s="5"/>
      <c r="B32" s="10"/>
      <c r="C32" s="55" t="s">
        <v>34</v>
      </c>
      <c r="D32" s="55"/>
      <c r="E32" s="56">
        <f>SUM(E14:E31)</f>
        <v>724197.19319999975</v>
      </c>
      <c r="F32" s="56"/>
      <c r="G32" s="56">
        <f>SUM(G14:G31)</f>
        <v>60349.766100000001</v>
      </c>
      <c r="H32" s="56"/>
      <c r="I32" s="57">
        <f>SUM(I14:I31)</f>
        <v>25.233000000000001</v>
      </c>
      <c r="J32" s="58"/>
    </row>
    <row r="33" spans="1:10" s="3" customFormat="1" ht="12.75" thickBot="1" x14ac:dyDescent="0.25">
      <c r="A33" s="5"/>
      <c r="B33" s="11"/>
      <c r="C33" s="59" t="s">
        <v>35</v>
      </c>
      <c r="D33" s="59"/>
      <c r="E33" s="60">
        <f>E11-E32</f>
        <v>-70402.081199999782</v>
      </c>
      <c r="F33" s="61"/>
      <c r="G33" s="62"/>
      <c r="H33" s="62"/>
      <c r="I33" s="62"/>
      <c r="J33" s="63"/>
    </row>
    <row r="34" spans="1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6" spans="1:10" x14ac:dyDescent="0.25">
      <c r="F36" s="13"/>
    </row>
    <row r="37" spans="1:10" x14ac:dyDescent="0.25">
      <c r="F37" s="13"/>
    </row>
  </sheetData>
  <mergeCells count="100">
    <mergeCell ref="C33:D33"/>
    <mergeCell ref="E33:F33"/>
    <mergeCell ref="G33:H33"/>
    <mergeCell ref="I33:J33"/>
    <mergeCell ref="C31:D31"/>
    <mergeCell ref="E31:F31"/>
    <mergeCell ref="G31:H31"/>
    <mergeCell ref="I31:J31"/>
    <mergeCell ref="C32:D32"/>
    <mergeCell ref="E32:F32"/>
    <mergeCell ref="G32:H32"/>
    <mergeCell ref="I32:J32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8:D18"/>
    <mergeCell ref="E18:F18"/>
    <mergeCell ref="G18:H18"/>
    <mergeCell ref="I18:J18"/>
    <mergeCell ref="C21:D21"/>
    <mergeCell ref="E21:F21"/>
    <mergeCell ref="G21:H21"/>
    <mergeCell ref="I21:J21"/>
    <mergeCell ref="C14:D14"/>
    <mergeCell ref="E14:F14"/>
    <mergeCell ref="G14:H14"/>
    <mergeCell ref="I14:J14"/>
    <mergeCell ref="C17:D17"/>
    <mergeCell ref="E17:F17"/>
    <mergeCell ref="G17:H17"/>
    <mergeCell ref="I17:J17"/>
    <mergeCell ref="E12:F12"/>
    <mergeCell ref="C13:D13"/>
    <mergeCell ref="E13:F13"/>
    <mergeCell ref="G13:H13"/>
    <mergeCell ref="I13:J13"/>
    <mergeCell ref="C15:D15"/>
    <mergeCell ref="E15:F15"/>
    <mergeCell ref="G15:H15"/>
    <mergeCell ref="I15:J15"/>
    <mergeCell ref="C16:D16"/>
    <mergeCell ref="E16:F16"/>
    <mergeCell ref="G16:H16"/>
    <mergeCell ref="I16:J16"/>
    <mergeCell ref="E10:F10"/>
    <mergeCell ref="B11:D11"/>
    <mergeCell ref="E11:F11"/>
    <mergeCell ref="G11:H11"/>
    <mergeCell ref="I11:J11"/>
    <mergeCell ref="B7:J7"/>
    <mergeCell ref="B9:D9"/>
    <mergeCell ref="E9:F9"/>
    <mergeCell ref="G9:H9"/>
    <mergeCell ref="I9:J9"/>
    <mergeCell ref="B3:J3"/>
    <mergeCell ref="B4:J4"/>
    <mergeCell ref="B5:J5"/>
    <mergeCell ref="B6:F6"/>
    <mergeCell ref="G6:H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2018 г.</vt:lpstr>
      <vt:lpstr>за 2019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2021-03-10T09:31:58Z</dcterms:modified>
</cp:coreProperties>
</file>