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до 31 июля 18" sheetId="1" r:id="rId1"/>
    <sheet name="с 1 августа 18" sheetId="2" r:id="rId2"/>
    <sheet name="с 1 января по 31 декабря" sheetId="3" r:id="rId3"/>
  </sheets>
  <calcPr calcId="144525"/>
</workbook>
</file>

<file path=xl/calcChain.xml><?xml version="1.0" encoding="utf-8"?>
<calcChain xmlns="http://schemas.openxmlformats.org/spreadsheetml/2006/main">
  <c r="E37" i="3" l="1"/>
  <c r="E21" i="2"/>
  <c r="E21" i="1"/>
  <c r="F21" i="3"/>
  <c r="E21" i="3"/>
  <c r="E11" i="3" l="1"/>
  <c r="G11" i="3"/>
  <c r="E35" i="3"/>
  <c r="E36" i="3" s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E14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J35" i="3"/>
  <c r="H34" i="3"/>
  <c r="F34" i="3"/>
  <c r="H33" i="3"/>
  <c r="F33" i="3" s="1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 s="1"/>
  <c r="H25" i="3"/>
  <c r="F25" i="3"/>
  <c r="H24" i="3"/>
  <c r="F24" i="3" s="1"/>
  <c r="H23" i="3"/>
  <c r="F23" i="3" s="1"/>
  <c r="H22" i="3"/>
  <c r="F22" i="3" s="1"/>
  <c r="H21" i="3"/>
  <c r="H20" i="3"/>
  <c r="F20" i="3" s="1"/>
  <c r="H19" i="3"/>
  <c r="F19" i="3" s="1"/>
  <c r="H18" i="3"/>
  <c r="F18" i="3"/>
  <c r="H17" i="3"/>
  <c r="F17" i="3"/>
  <c r="H16" i="3"/>
  <c r="F16" i="3" s="1"/>
  <c r="H15" i="3"/>
  <c r="F15" i="3" s="1"/>
  <c r="H14" i="3"/>
  <c r="H35" i="3" s="1"/>
  <c r="F14" i="3"/>
  <c r="H11" i="3"/>
  <c r="F11" i="3"/>
  <c r="F35" i="3" l="1"/>
  <c r="F36" i="3" s="1"/>
  <c r="F11" i="1"/>
  <c r="E11" i="1" s="1"/>
  <c r="F19" i="1" l="1"/>
  <c r="E19" i="1" s="1"/>
  <c r="F19" i="2"/>
  <c r="E19" i="2" s="1"/>
  <c r="G35" i="2"/>
  <c r="F34" i="2"/>
  <c r="E34" i="2" s="1"/>
  <c r="F33" i="2"/>
  <c r="E33" i="2" s="1"/>
  <c r="F32" i="2"/>
  <c r="E32" i="2" s="1"/>
  <c r="F31" i="2"/>
  <c r="E31" i="2" s="1"/>
  <c r="F30" i="2"/>
  <c r="E30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F20" i="2"/>
  <c r="E20" i="2" s="1"/>
  <c r="F18" i="2"/>
  <c r="E18" i="2" s="1"/>
  <c r="F17" i="2"/>
  <c r="E17" i="2" s="1"/>
  <c r="F16" i="2"/>
  <c r="E16" i="2" s="1"/>
  <c r="F15" i="2"/>
  <c r="E15" i="2" s="1"/>
  <c r="F14" i="2"/>
  <c r="E14" i="2" s="1"/>
  <c r="F11" i="2"/>
  <c r="E11" i="2" s="1"/>
  <c r="F26" i="1"/>
  <c r="E26" i="1" s="1"/>
  <c r="F35" i="2" l="1"/>
  <c r="E35" i="2"/>
  <c r="E36" i="2" s="1"/>
  <c r="F34" i="1"/>
  <c r="E34" i="1" s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5" i="1"/>
  <c r="E25" i="1" s="1"/>
  <c r="F24" i="1"/>
  <c r="E24" i="1" s="1"/>
  <c r="F23" i="1"/>
  <c r="E23" i="1" s="1"/>
  <c r="F22" i="1"/>
  <c r="E22" i="1" s="1"/>
  <c r="F21" i="1"/>
  <c r="F20" i="1"/>
  <c r="E20" i="1" s="1"/>
  <c r="F18" i="1"/>
  <c r="E18" i="1" s="1"/>
  <c r="F17" i="1"/>
  <c r="E17" i="1" s="1"/>
  <c r="F16" i="1"/>
  <c r="E16" i="1" s="1"/>
  <c r="F15" i="1"/>
  <c r="E15" i="1" s="1"/>
  <c r="F14" i="1"/>
  <c r="E14" i="1" s="1"/>
  <c r="G35" i="1"/>
  <c r="E35" i="1" l="1"/>
  <c r="E36" i="1" s="1"/>
  <c r="F35" i="1"/>
</calcChain>
</file>

<file path=xl/sharedStrings.xml><?xml version="1.0" encoding="utf-8"?>
<sst xmlns="http://schemas.openxmlformats.org/spreadsheetml/2006/main" count="129" uniqueCount="46">
  <si>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</si>
  <si>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</si>
  <si>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пр.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Ледокольный д.25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</si>
  <si>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</si>
  <si>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</si>
  <si>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</si>
  <si>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</si>
  <si>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</si>
  <si>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</si>
  <si>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</si>
  <si>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</si>
  <si>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</si>
  <si>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</si>
  <si>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</si>
  <si>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</si>
  <si>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</si>
  <si>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</si>
  <si>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</si>
  <si>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Материалы, преобретенные для обслуживания МКД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</si>
  <si>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</si>
  <si>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</si>
  <si>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</si>
  <si>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</si>
  <si>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</si>
  <si>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</si>
  <si>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</si>
  <si>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</si>
  <si>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</si>
  <si>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</si>
  <si>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</si>
  <si>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</si>
  <si>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</si>
  <si>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</si>
  <si>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</si>
  <si>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</si>
  <si>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за период c 1 января 2018 г. по 31 июля 2018 г.</t>
  </si>
  <si>
    <t>Ремонт входных групп</t>
  </si>
  <si>
    <t>за период c 1 августа 2018 г. по 31 декабря 2018 г.</t>
  </si>
  <si>
    <t>Тариф                    (руб/ с 1 м2)                      с 1 августа                             по 31  декабрь 2018 г.</t>
  </si>
  <si>
    <t>Сумма          (руб/месяц)                            с 1 августа                        по 31 декабрь 2018 г.</t>
  </si>
  <si>
    <t>Сумма                                        (руб / отчетный период)                                 с 1 августа                             по 31 декабря 2018 г.</t>
  </si>
  <si>
    <t>Тариф                    (руб/ с 1 м2)                            с 1 января                         по 31 июля 2018 г.</t>
  </si>
  <si>
    <t>Сумма          (руб/месяц)                      с 1 января                         по 31 июля 2018 г.</t>
  </si>
  <si>
    <t>Сумма                                        (руб / отчетный период)                            с 1 января                            по 31 июля 2018 г.</t>
  </si>
  <si>
    <t>Результат по начислению:                  ("+" экономия, "-" перерасход) с 1 января по 31 декабря 2018 г.</t>
  </si>
  <si>
    <t>за период c 1 января  2018 г. по 31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</si>
</sst>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8" fillId="0" borderId="10" xfId="0" applyNumberFormat="1" applyFont="1" applyBorder="1" applyAlignment="1"/>
    <xf numFmtId="4" fontId="5" fillId="0" borderId="15" xfId="0" applyNumberFormat="1" applyFont="1" applyBorder="1" applyAlignment="1"/>
    <xf numFmtId="2" fontId="8" fillId="0" borderId="10" xfId="0" applyNumberFormat="1" applyFont="1" applyBorder="1" applyAlignment="1"/>
    <xf numFmtId="0" fontId="5" fillId="0" borderId="15" xfId="0" applyNumberFormat="1" applyFont="1" applyBorder="1" applyAlignment="1"/>
    <xf numFmtId="2" fontId="5" fillId="0" borderId="9" xfId="0" applyNumberFormat="1" applyFont="1" applyBorder="1" applyAlignment="1">
      <alignment vertical="center"/>
    </xf>
    <xf numFmtId="2" fontId="8" fillId="0" borderId="6" xfId="0" applyNumberFormat="1" applyFont="1" applyBorder="1" applyAlignment="1"/>
    <xf numFmtId="2" fontId="8" fillId="2" borderId="6" xfId="0" applyNumberFormat="1" applyFont="1" applyFill="1" applyBorder="1" applyAlignment="1"/>
    <xf numFmtId="0" fontId="5" fillId="0" borderId="16" xfId="0" applyNumberFormat="1" applyFont="1" applyBorder="1" applyAlignment="1"/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0" fontId="5" fillId="0" borderId="26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8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29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5" workbookViewId="0">
      <selection activeCell="L15" sqref="L15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4.5703125" style="1" customWidth="1"/>
    <col min="6" max="6" width="12.28515625" style="1" customWidth="1"/>
    <col min="7" max="7" width="12.425781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53" t="s">
        <v>0</v>
      </c>
      <c r="C3" s="53"/>
      <c r="D3" s="53"/>
      <c r="E3" s="53"/>
      <c r="F3" s="53"/>
      <c r="G3" s="53"/>
    </row>
    <row r="4" spans="1:7" ht="19.149999999999999" customHeight="1" x14ac:dyDescent="0.25">
      <c r="B4" s="54" t="s">
        <v>1</v>
      </c>
      <c r="C4" s="54"/>
      <c r="D4" s="54"/>
      <c r="E4" s="54"/>
      <c r="F4" s="54"/>
      <c r="G4" s="54"/>
    </row>
    <row r="5" spans="1:7" ht="15.75" customHeight="1" x14ac:dyDescent="0.25">
      <c r="B5" s="55" t="s">
        <v>2</v>
      </c>
      <c r="C5" s="55"/>
      <c r="D5" s="55"/>
      <c r="E5" s="55"/>
      <c r="F5" s="55"/>
      <c r="G5" s="55"/>
    </row>
    <row r="6" spans="1:7" ht="15.75" customHeight="1" x14ac:dyDescent="0.25">
      <c r="B6" s="56" t="s">
        <v>3</v>
      </c>
      <c r="C6" s="56"/>
      <c r="D6" s="56"/>
      <c r="E6" s="56"/>
      <c r="F6" s="14">
        <v>7572.5</v>
      </c>
      <c r="G6" s="2"/>
    </row>
    <row r="7" spans="1:7" ht="19.5" customHeight="1" x14ac:dyDescent="0.25">
      <c r="B7" s="57" t="s">
        <v>35</v>
      </c>
      <c r="C7" s="57"/>
      <c r="D7" s="57"/>
      <c r="E7" s="57"/>
      <c r="F7" s="57"/>
      <c r="G7" s="57"/>
    </row>
    <row r="8" spans="1:7" s="3" customFormat="1" ht="12" customHeight="1" thickBot="1" x14ac:dyDescent="0.25"/>
    <row r="9" spans="1:7" ht="42" customHeight="1" x14ac:dyDescent="0.25">
      <c r="A9" s="4"/>
      <c r="B9" s="58" t="s">
        <v>4</v>
      </c>
      <c r="C9" s="59"/>
      <c r="D9" s="59"/>
      <c r="E9" s="32" t="s">
        <v>5</v>
      </c>
      <c r="F9" s="32" t="s">
        <v>6</v>
      </c>
      <c r="G9" s="13" t="s">
        <v>7</v>
      </c>
    </row>
    <row r="10" spans="1:7" ht="15" customHeight="1" x14ac:dyDescent="0.25">
      <c r="A10" s="4"/>
      <c r="B10" s="16"/>
      <c r="C10" s="17"/>
      <c r="D10" s="17"/>
      <c r="E10" s="34" t="s">
        <v>8</v>
      </c>
      <c r="F10" s="17"/>
      <c r="G10" s="18"/>
    </row>
    <row r="11" spans="1:7" ht="21" customHeight="1" thickBot="1" x14ac:dyDescent="0.3">
      <c r="A11" s="5"/>
      <c r="B11" s="60" t="s">
        <v>9</v>
      </c>
      <c r="C11" s="61"/>
      <c r="D11" s="61"/>
      <c r="E11" s="23">
        <f>F11*7</f>
        <v>1367063.425</v>
      </c>
      <c r="F11" s="23">
        <f>G11*F6</f>
        <v>195294.77499999999</v>
      </c>
      <c r="G11" s="28">
        <v>25.79</v>
      </c>
    </row>
    <row r="12" spans="1:7" ht="15.75" customHeight="1" x14ac:dyDescent="0.25">
      <c r="B12" s="19"/>
      <c r="C12" s="20"/>
      <c r="D12" s="20"/>
      <c r="E12" s="35" t="s">
        <v>10</v>
      </c>
      <c r="F12" s="20"/>
      <c r="G12" s="21"/>
    </row>
    <row r="13" spans="1:7" ht="45.75" customHeight="1" x14ac:dyDescent="0.25">
      <c r="A13" s="4"/>
      <c r="B13" s="6" t="s">
        <v>11</v>
      </c>
      <c r="C13" s="52" t="s">
        <v>12</v>
      </c>
      <c r="D13" s="52"/>
      <c r="E13" s="33" t="s">
        <v>5</v>
      </c>
      <c r="F13" s="33" t="s">
        <v>6</v>
      </c>
      <c r="G13" s="12" t="s">
        <v>7</v>
      </c>
    </row>
    <row r="14" spans="1:7" s="3" customFormat="1" ht="12" customHeight="1" x14ac:dyDescent="0.2">
      <c r="A14" s="7"/>
      <c r="B14" s="8">
        <v>1</v>
      </c>
      <c r="C14" s="51" t="s">
        <v>13</v>
      </c>
      <c r="D14" s="51"/>
      <c r="E14" s="24">
        <f t="shared" ref="E14:E20" si="0">F14*7</f>
        <v>100714.25</v>
      </c>
      <c r="F14" s="24">
        <f>G14*F6</f>
        <v>14387.75</v>
      </c>
      <c r="G14" s="29">
        <v>1.9</v>
      </c>
    </row>
    <row r="15" spans="1:7" s="3" customFormat="1" ht="12" customHeight="1" x14ac:dyDescent="0.2">
      <c r="A15" s="7"/>
      <c r="B15" s="8">
        <v>2</v>
      </c>
      <c r="C15" s="51" t="s">
        <v>14</v>
      </c>
      <c r="D15" s="51"/>
      <c r="E15" s="24">
        <f t="shared" si="0"/>
        <v>47706.75</v>
      </c>
      <c r="F15" s="24">
        <f>G15*F6</f>
        <v>6815.25</v>
      </c>
      <c r="G15" s="29">
        <v>0.9</v>
      </c>
    </row>
    <row r="16" spans="1:7" s="3" customFormat="1" ht="12" customHeight="1" x14ac:dyDescent="0.2">
      <c r="A16" s="7"/>
      <c r="B16" s="8">
        <v>3</v>
      </c>
      <c r="C16" s="51" t="s">
        <v>15</v>
      </c>
      <c r="D16" s="51"/>
      <c r="E16" s="24">
        <f t="shared" si="0"/>
        <v>196127.75</v>
      </c>
      <c r="F16" s="24">
        <f>G16*F6</f>
        <v>28018.25</v>
      </c>
      <c r="G16" s="29">
        <v>3.7</v>
      </c>
    </row>
    <row r="17" spans="1:7" s="3" customFormat="1" ht="12" customHeight="1" x14ac:dyDescent="0.2">
      <c r="A17" s="7"/>
      <c r="B17" s="8">
        <v>4</v>
      </c>
      <c r="C17" s="49" t="s">
        <v>16</v>
      </c>
      <c r="D17" s="50"/>
      <c r="E17" s="24">
        <f t="shared" si="0"/>
        <v>7951.125</v>
      </c>
      <c r="F17" s="26">
        <f>G17*F6</f>
        <v>1135.875</v>
      </c>
      <c r="G17" s="29">
        <v>0.15</v>
      </c>
    </row>
    <row r="18" spans="1:7" s="3" customFormat="1" ht="12" customHeight="1" x14ac:dyDescent="0.2">
      <c r="A18" s="7"/>
      <c r="B18" s="8">
        <v>5</v>
      </c>
      <c r="C18" s="51" t="s">
        <v>17</v>
      </c>
      <c r="D18" s="51"/>
      <c r="E18" s="24">
        <f t="shared" si="0"/>
        <v>26503.75</v>
      </c>
      <c r="F18" s="26">
        <f>G18*F6</f>
        <v>3786.25</v>
      </c>
      <c r="G18" s="29">
        <v>0.5</v>
      </c>
    </row>
    <row r="19" spans="1:7" s="3" customFormat="1" ht="12" customHeight="1" x14ac:dyDescent="0.2">
      <c r="A19" s="7"/>
      <c r="B19" s="8">
        <v>6</v>
      </c>
      <c r="C19" s="49" t="s">
        <v>36</v>
      </c>
      <c r="D19" s="50"/>
      <c r="E19" s="24">
        <f t="shared" si="0"/>
        <v>116616.5</v>
      </c>
      <c r="F19" s="24">
        <f>G19*F6</f>
        <v>16659.5</v>
      </c>
      <c r="G19" s="29">
        <v>2.2000000000000002</v>
      </c>
    </row>
    <row r="20" spans="1:7" s="3" customFormat="1" ht="21.75" customHeight="1" x14ac:dyDescent="0.2">
      <c r="A20" s="7"/>
      <c r="B20" s="8">
        <v>7</v>
      </c>
      <c r="C20" s="51" t="s">
        <v>18</v>
      </c>
      <c r="D20" s="51"/>
      <c r="E20" s="24">
        <f t="shared" si="0"/>
        <v>127748.07500000001</v>
      </c>
      <c r="F20" s="26">
        <f>G20*F6</f>
        <v>18249.725000000002</v>
      </c>
      <c r="G20" s="30">
        <v>2.41</v>
      </c>
    </row>
    <row r="21" spans="1:7" s="3" customFormat="1" ht="21.75" customHeight="1" x14ac:dyDescent="0.2">
      <c r="A21" s="7"/>
      <c r="B21" s="8">
        <v>8</v>
      </c>
      <c r="C21" s="51" t="s">
        <v>19</v>
      </c>
      <c r="D21" s="51"/>
      <c r="E21" s="24">
        <f>F21*7</f>
        <v>100714.25</v>
      </c>
      <c r="F21" s="24">
        <f>G21*F6</f>
        <v>14387.75</v>
      </c>
      <c r="G21" s="29">
        <v>1.9</v>
      </c>
    </row>
    <row r="22" spans="1:7" s="3" customFormat="1" ht="21.75" customHeight="1" x14ac:dyDescent="0.2">
      <c r="A22" s="7"/>
      <c r="B22" s="8">
        <v>9</v>
      </c>
      <c r="C22" s="51" t="s">
        <v>20</v>
      </c>
      <c r="D22" s="51"/>
      <c r="E22" s="24">
        <f t="shared" ref="E22:E34" si="1">F22*7</f>
        <v>8481.2000000000007</v>
      </c>
      <c r="F22" s="26">
        <f>G22*F6</f>
        <v>1211.6000000000001</v>
      </c>
      <c r="G22" s="30">
        <v>0.16</v>
      </c>
    </row>
    <row r="23" spans="1:7" s="3" customFormat="1" ht="11.25" customHeight="1" x14ac:dyDescent="0.2">
      <c r="A23" s="7"/>
      <c r="B23" s="8">
        <v>10</v>
      </c>
      <c r="C23" s="51" t="s">
        <v>21</v>
      </c>
      <c r="D23" s="51"/>
      <c r="E23" s="24">
        <f t="shared" si="1"/>
        <v>31804.5</v>
      </c>
      <c r="F23" s="24">
        <f>G23*F6</f>
        <v>4543.5</v>
      </c>
      <c r="G23" s="29">
        <v>0.6</v>
      </c>
    </row>
    <row r="24" spans="1:7" s="3" customFormat="1" ht="32.25" customHeight="1" x14ac:dyDescent="0.2">
      <c r="A24" s="7"/>
      <c r="B24" s="8">
        <v>11</v>
      </c>
      <c r="C24" s="51" t="s">
        <v>22</v>
      </c>
      <c r="D24" s="51"/>
      <c r="E24" s="24">
        <f t="shared" si="1"/>
        <v>82161.625</v>
      </c>
      <c r="F24" s="24">
        <f>G24*F6</f>
        <v>11737.375</v>
      </c>
      <c r="G24" s="29">
        <v>1.55</v>
      </c>
    </row>
    <row r="25" spans="1:7" s="3" customFormat="1" ht="32.25" customHeight="1" x14ac:dyDescent="0.2">
      <c r="A25" s="7"/>
      <c r="B25" s="8">
        <v>12</v>
      </c>
      <c r="C25" s="51" t="s">
        <v>23</v>
      </c>
      <c r="D25" s="51"/>
      <c r="E25" s="24">
        <f t="shared" si="1"/>
        <v>98063.875</v>
      </c>
      <c r="F25" s="24">
        <f>G25*F6</f>
        <v>14009.125</v>
      </c>
      <c r="G25" s="29">
        <v>1.85</v>
      </c>
    </row>
    <row r="26" spans="1:7" s="3" customFormat="1" ht="21.75" customHeight="1" x14ac:dyDescent="0.2">
      <c r="A26" s="7"/>
      <c r="B26" s="8">
        <v>13</v>
      </c>
      <c r="C26" s="51" t="s">
        <v>24</v>
      </c>
      <c r="D26" s="51"/>
      <c r="E26" s="24">
        <f t="shared" si="1"/>
        <v>113966.125</v>
      </c>
      <c r="F26" s="24">
        <f>G26*F6</f>
        <v>16280.875</v>
      </c>
      <c r="G26" s="29">
        <v>2.15</v>
      </c>
    </row>
    <row r="27" spans="1:7" s="3" customFormat="1" ht="32.25" customHeight="1" x14ac:dyDescent="0.2">
      <c r="A27" s="7"/>
      <c r="B27" s="8">
        <v>14</v>
      </c>
      <c r="C27" s="51" t="s">
        <v>25</v>
      </c>
      <c r="D27" s="51"/>
      <c r="E27" s="24">
        <f t="shared" si="1"/>
        <v>66259.375</v>
      </c>
      <c r="F27" s="24">
        <f>G27*F6</f>
        <v>9465.625</v>
      </c>
      <c r="G27" s="29">
        <v>1.25</v>
      </c>
    </row>
    <row r="28" spans="1:7" s="3" customFormat="1" ht="22.5" customHeight="1" x14ac:dyDescent="0.2">
      <c r="A28" s="7"/>
      <c r="B28" s="8">
        <v>15</v>
      </c>
      <c r="C28" s="51" t="s">
        <v>26</v>
      </c>
      <c r="D28" s="51"/>
      <c r="E28" s="24">
        <f t="shared" si="1"/>
        <v>58308.25</v>
      </c>
      <c r="F28" s="26">
        <f>G28*F6</f>
        <v>8329.75</v>
      </c>
      <c r="G28" s="30">
        <v>1.1000000000000001</v>
      </c>
    </row>
    <row r="29" spans="1:7" s="3" customFormat="1" ht="21.75" customHeight="1" x14ac:dyDescent="0.2">
      <c r="A29" s="7"/>
      <c r="B29" s="8">
        <v>16</v>
      </c>
      <c r="C29" s="51" t="s">
        <v>27</v>
      </c>
      <c r="D29" s="51"/>
      <c r="E29" s="24">
        <f t="shared" si="1"/>
        <v>92763.125</v>
      </c>
      <c r="F29" s="24">
        <f>G29*F6</f>
        <v>13251.875</v>
      </c>
      <c r="G29" s="29">
        <v>1.75</v>
      </c>
    </row>
    <row r="30" spans="1:7" s="3" customFormat="1" ht="21.75" customHeight="1" x14ac:dyDescent="0.2">
      <c r="A30" s="7"/>
      <c r="B30" s="8">
        <v>17</v>
      </c>
      <c r="C30" s="51" t="s">
        <v>28</v>
      </c>
      <c r="D30" s="51"/>
      <c r="E30" s="24">
        <f t="shared" si="1"/>
        <v>116616.5</v>
      </c>
      <c r="F30" s="24">
        <f>G30*F6</f>
        <v>16659.5</v>
      </c>
      <c r="G30" s="29">
        <v>2.2000000000000002</v>
      </c>
    </row>
    <row r="31" spans="1:7" s="3" customFormat="1" ht="12" customHeight="1" x14ac:dyDescent="0.2">
      <c r="A31" s="7"/>
      <c r="B31" s="8">
        <v>18</v>
      </c>
      <c r="C31" s="51" t="s">
        <v>29</v>
      </c>
      <c r="D31" s="51"/>
      <c r="E31" s="24">
        <f t="shared" si="1"/>
        <v>47706.75</v>
      </c>
      <c r="F31" s="24">
        <f>G31*F6</f>
        <v>6815.25</v>
      </c>
      <c r="G31" s="29">
        <v>0.9</v>
      </c>
    </row>
    <row r="32" spans="1:7" s="3" customFormat="1" ht="12" customHeight="1" x14ac:dyDescent="0.2">
      <c r="A32" s="7"/>
      <c r="B32" s="8">
        <v>19</v>
      </c>
      <c r="C32" s="51" t="s">
        <v>30</v>
      </c>
      <c r="D32" s="51"/>
      <c r="E32" s="24">
        <f t="shared" si="1"/>
        <v>42406</v>
      </c>
      <c r="F32" s="24">
        <f>G32*F6</f>
        <v>6058</v>
      </c>
      <c r="G32" s="29">
        <v>0.8</v>
      </c>
    </row>
    <row r="33" spans="1:7" s="3" customFormat="1" ht="21.75" customHeight="1" x14ac:dyDescent="0.2">
      <c r="A33" s="7"/>
      <c r="B33" s="8">
        <v>20</v>
      </c>
      <c r="C33" s="49" t="s">
        <v>31</v>
      </c>
      <c r="D33" s="50"/>
      <c r="E33" s="24">
        <f t="shared" si="1"/>
        <v>164323.25</v>
      </c>
      <c r="F33" s="24">
        <f>G33*F6</f>
        <v>23474.75</v>
      </c>
      <c r="G33" s="29">
        <v>3.1</v>
      </c>
    </row>
    <row r="34" spans="1:7" s="3" customFormat="1" ht="12" customHeight="1" x14ac:dyDescent="0.2">
      <c r="A34" s="7"/>
      <c r="B34" s="8">
        <v>21</v>
      </c>
      <c r="C34" s="49" t="s">
        <v>32</v>
      </c>
      <c r="D34" s="50"/>
      <c r="E34" s="24">
        <f t="shared" si="1"/>
        <v>63609</v>
      </c>
      <c r="F34" s="24">
        <f>G34*F6</f>
        <v>9087</v>
      </c>
      <c r="G34" s="29">
        <v>1.2</v>
      </c>
    </row>
    <row r="35" spans="1:7" s="3" customFormat="1" ht="24" customHeight="1" thickBot="1" x14ac:dyDescent="0.25">
      <c r="A35" s="5"/>
      <c r="B35" s="9"/>
      <c r="C35" s="47" t="s">
        <v>33</v>
      </c>
      <c r="D35" s="47"/>
      <c r="E35" s="23">
        <f>SUM(E14:E34)</f>
        <v>1710552.0249999999</v>
      </c>
      <c r="F35" s="23">
        <f>SUM(F14:F34)</f>
        <v>244364.57500000001</v>
      </c>
      <c r="G35" s="28">
        <f>SUM(G14:G34)</f>
        <v>32.270000000000003</v>
      </c>
    </row>
    <row r="36" spans="1:7" s="3" customFormat="1" ht="36" customHeight="1" thickBot="1" x14ac:dyDescent="0.25">
      <c r="A36" s="5"/>
      <c r="B36" s="10"/>
      <c r="C36" s="48" t="s">
        <v>34</v>
      </c>
      <c r="D36" s="48"/>
      <c r="E36" s="25">
        <f>E11-E35</f>
        <v>-343488.59999999986</v>
      </c>
      <c r="F36" s="27"/>
      <c r="G36" s="31"/>
    </row>
    <row r="37" spans="1:7" x14ac:dyDescent="0.25">
      <c r="B37" s="11"/>
      <c r="C37" s="11"/>
      <c r="D37" s="11"/>
      <c r="E37" s="11"/>
      <c r="F37" s="11"/>
      <c r="G37" s="11"/>
    </row>
  </sheetData>
  <mergeCells count="31">
    <mergeCell ref="C16:D16"/>
    <mergeCell ref="C17:D17"/>
    <mergeCell ref="C13:D13"/>
    <mergeCell ref="B3:G3"/>
    <mergeCell ref="B4:G4"/>
    <mergeCell ref="B5:G5"/>
    <mergeCell ref="B6:E6"/>
    <mergeCell ref="B7:G7"/>
    <mergeCell ref="B9:D9"/>
    <mergeCell ref="B11:D11"/>
    <mergeCell ref="C14:D14"/>
    <mergeCell ref="C15:D15"/>
    <mergeCell ref="C23:D23"/>
    <mergeCell ref="C24:D24"/>
    <mergeCell ref="C21:D21"/>
    <mergeCell ref="C22:D22"/>
    <mergeCell ref="C18:D18"/>
    <mergeCell ref="C20:D20"/>
    <mergeCell ref="C19:D19"/>
    <mergeCell ref="C29:D29"/>
    <mergeCell ref="C30:D30"/>
    <mergeCell ref="C27:D27"/>
    <mergeCell ref="C28:D28"/>
    <mergeCell ref="C25:D25"/>
    <mergeCell ref="C26:D26"/>
    <mergeCell ref="C35:D35"/>
    <mergeCell ref="C36:D36"/>
    <mergeCell ref="C33:D33"/>
    <mergeCell ref="C34:D34"/>
    <mergeCell ref="C31:D31"/>
    <mergeCell ref="C32:D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H23" sqref="H23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1.85546875" style="1" customWidth="1"/>
    <col min="6" max="6" width="14.7109375" style="1" customWidth="1"/>
    <col min="7" max="7" width="12.57031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53" t="s">
        <v>0</v>
      </c>
      <c r="C3" s="53"/>
      <c r="D3" s="53"/>
      <c r="E3" s="53"/>
      <c r="F3" s="53"/>
      <c r="G3" s="53"/>
    </row>
    <row r="4" spans="1:7" ht="19.149999999999999" customHeight="1" x14ac:dyDescent="0.25">
      <c r="B4" s="54" t="s">
        <v>1</v>
      </c>
      <c r="C4" s="54"/>
      <c r="D4" s="54"/>
      <c r="E4" s="54"/>
      <c r="F4" s="54"/>
      <c r="G4" s="54"/>
    </row>
    <row r="5" spans="1:7" ht="15.75" customHeight="1" x14ac:dyDescent="0.25">
      <c r="B5" s="55" t="s">
        <v>2</v>
      </c>
      <c r="C5" s="55"/>
      <c r="D5" s="55"/>
      <c r="E5" s="55"/>
      <c r="F5" s="55"/>
      <c r="G5" s="55"/>
    </row>
    <row r="6" spans="1:7" ht="15.75" customHeight="1" x14ac:dyDescent="0.25">
      <c r="B6" s="56" t="s">
        <v>3</v>
      </c>
      <c r="C6" s="56"/>
      <c r="D6" s="56"/>
      <c r="E6" s="56"/>
      <c r="F6" s="14">
        <v>7572.5</v>
      </c>
      <c r="G6" s="2"/>
    </row>
    <row r="7" spans="1:7" ht="19.5" customHeight="1" x14ac:dyDescent="0.25">
      <c r="B7" s="57" t="s">
        <v>37</v>
      </c>
      <c r="C7" s="57"/>
      <c r="D7" s="57"/>
      <c r="E7" s="57"/>
      <c r="F7" s="57"/>
      <c r="G7" s="57"/>
    </row>
    <row r="8" spans="1:7" s="3" customFormat="1" ht="12" customHeight="1" thickBot="1" x14ac:dyDescent="0.25"/>
    <row r="9" spans="1:7" ht="51" customHeight="1" x14ac:dyDescent="0.25">
      <c r="A9" s="4"/>
      <c r="B9" s="58" t="s">
        <v>4</v>
      </c>
      <c r="C9" s="59"/>
      <c r="D9" s="59"/>
      <c r="E9" s="32" t="s">
        <v>5</v>
      </c>
      <c r="F9" s="32" t="s">
        <v>6</v>
      </c>
      <c r="G9" s="13" t="s">
        <v>7</v>
      </c>
    </row>
    <row r="10" spans="1:7" ht="15" customHeight="1" x14ac:dyDescent="0.25">
      <c r="A10" s="4"/>
      <c r="B10" s="16"/>
      <c r="C10" s="17"/>
      <c r="D10" s="17"/>
      <c r="E10" s="22" t="s">
        <v>8</v>
      </c>
      <c r="F10" s="17"/>
      <c r="G10" s="18"/>
    </row>
    <row r="11" spans="1:7" ht="21" customHeight="1" thickBot="1" x14ac:dyDescent="0.3">
      <c r="A11" s="5"/>
      <c r="B11" s="60" t="s">
        <v>9</v>
      </c>
      <c r="C11" s="61"/>
      <c r="D11" s="61"/>
      <c r="E11" s="36">
        <f>F11*5</f>
        <v>1132088.75</v>
      </c>
      <c r="F11" s="36">
        <f>G11*F6</f>
        <v>226417.75</v>
      </c>
      <c r="G11" s="37">
        <v>29.9</v>
      </c>
    </row>
    <row r="12" spans="1:7" ht="15.75" customHeight="1" x14ac:dyDescent="0.25">
      <c r="B12" s="19"/>
      <c r="C12" s="20"/>
      <c r="D12" s="20"/>
      <c r="E12" s="38" t="s">
        <v>10</v>
      </c>
      <c r="F12" s="20"/>
      <c r="G12" s="21"/>
    </row>
    <row r="13" spans="1:7" ht="52.5" customHeight="1" x14ac:dyDescent="0.25">
      <c r="A13" s="4"/>
      <c r="B13" s="6" t="s">
        <v>11</v>
      </c>
      <c r="C13" s="52" t="s">
        <v>12</v>
      </c>
      <c r="D13" s="52"/>
      <c r="E13" s="33" t="s">
        <v>5</v>
      </c>
      <c r="F13" s="33" t="s">
        <v>6</v>
      </c>
      <c r="G13" s="12" t="s">
        <v>7</v>
      </c>
    </row>
    <row r="14" spans="1:7" s="3" customFormat="1" ht="12" customHeight="1" x14ac:dyDescent="0.2">
      <c r="A14" s="7"/>
      <c r="B14" s="8">
        <v>1</v>
      </c>
      <c r="C14" s="51" t="s">
        <v>13</v>
      </c>
      <c r="D14" s="51"/>
      <c r="E14" s="24">
        <f t="shared" ref="E14:E20" si="0">F14*5</f>
        <v>71938.75</v>
      </c>
      <c r="F14" s="24">
        <f>G14*F6</f>
        <v>14387.75</v>
      </c>
      <c r="G14" s="29">
        <v>1.9</v>
      </c>
    </row>
    <row r="15" spans="1:7" s="3" customFormat="1" ht="12" customHeight="1" x14ac:dyDescent="0.2">
      <c r="A15" s="7"/>
      <c r="B15" s="8">
        <v>2</v>
      </c>
      <c r="C15" s="51" t="s">
        <v>14</v>
      </c>
      <c r="D15" s="51"/>
      <c r="E15" s="24">
        <f t="shared" si="0"/>
        <v>34076.25</v>
      </c>
      <c r="F15" s="24">
        <f>G15*F6</f>
        <v>6815.25</v>
      </c>
      <c r="G15" s="29">
        <v>0.9</v>
      </c>
    </row>
    <row r="16" spans="1:7" s="3" customFormat="1" ht="12" customHeight="1" x14ac:dyDescent="0.2">
      <c r="A16" s="7"/>
      <c r="B16" s="8">
        <v>3</v>
      </c>
      <c r="C16" s="51" t="s">
        <v>15</v>
      </c>
      <c r="D16" s="51"/>
      <c r="E16" s="24">
        <f t="shared" si="0"/>
        <v>140091.25</v>
      </c>
      <c r="F16" s="24">
        <f>G16*F6</f>
        <v>28018.25</v>
      </c>
      <c r="G16" s="29">
        <v>3.7</v>
      </c>
    </row>
    <row r="17" spans="1:7" s="3" customFormat="1" ht="12" customHeight="1" x14ac:dyDescent="0.2">
      <c r="A17" s="7"/>
      <c r="B17" s="8">
        <v>4</v>
      </c>
      <c r="C17" s="49" t="s">
        <v>16</v>
      </c>
      <c r="D17" s="50"/>
      <c r="E17" s="24">
        <f t="shared" si="0"/>
        <v>5679.375</v>
      </c>
      <c r="F17" s="26">
        <f>G17*F6</f>
        <v>1135.875</v>
      </c>
      <c r="G17" s="29">
        <v>0.15</v>
      </c>
    </row>
    <row r="18" spans="1:7" s="3" customFormat="1" ht="12" customHeight="1" x14ac:dyDescent="0.2">
      <c r="A18" s="7"/>
      <c r="B18" s="8">
        <v>5</v>
      </c>
      <c r="C18" s="51" t="s">
        <v>17</v>
      </c>
      <c r="D18" s="51"/>
      <c r="E18" s="24">
        <f t="shared" si="0"/>
        <v>18931.25</v>
      </c>
      <c r="F18" s="26">
        <f>G18*F6</f>
        <v>3786.25</v>
      </c>
      <c r="G18" s="29">
        <v>0.5</v>
      </c>
    </row>
    <row r="19" spans="1:7" s="3" customFormat="1" ht="12" customHeight="1" x14ac:dyDescent="0.2">
      <c r="A19" s="7"/>
      <c r="B19" s="8">
        <v>6</v>
      </c>
      <c r="C19" s="49" t="s">
        <v>36</v>
      </c>
      <c r="D19" s="50"/>
      <c r="E19" s="24">
        <f t="shared" si="0"/>
        <v>91248.625000000015</v>
      </c>
      <c r="F19" s="26">
        <f>G19*F6</f>
        <v>18249.725000000002</v>
      </c>
      <c r="G19" s="29">
        <v>2.41</v>
      </c>
    </row>
    <row r="20" spans="1:7" s="3" customFormat="1" ht="21.75" customHeight="1" x14ac:dyDescent="0.2">
      <c r="A20" s="7"/>
      <c r="B20" s="8">
        <v>7</v>
      </c>
      <c r="C20" s="51" t="s">
        <v>18</v>
      </c>
      <c r="D20" s="51"/>
      <c r="E20" s="24">
        <f t="shared" si="0"/>
        <v>79889.875</v>
      </c>
      <c r="F20" s="26">
        <f>G20*F6</f>
        <v>15977.974999999999</v>
      </c>
      <c r="G20" s="30">
        <v>2.11</v>
      </c>
    </row>
    <row r="21" spans="1:7" s="3" customFormat="1" ht="21.75" customHeight="1" x14ac:dyDescent="0.2">
      <c r="A21" s="7"/>
      <c r="B21" s="8">
        <v>8</v>
      </c>
      <c r="C21" s="51" t="s">
        <v>19</v>
      </c>
      <c r="D21" s="51"/>
      <c r="E21" s="24">
        <f>F21*5</f>
        <v>71938.75</v>
      </c>
      <c r="F21" s="24">
        <f>G21*F6</f>
        <v>14387.75</v>
      </c>
      <c r="G21" s="29">
        <v>1.9</v>
      </c>
    </row>
    <row r="22" spans="1:7" s="3" customFormat="1" ht="21.75" customHeight="1" x14ac:dyDescent="0.2">
      <c r="A22" s="7"/>
      <c r="B22" s="8">
        <v>9</v>
      </c>
      <c r="C22" s="51" t="s">
        <v>20</v>
      </c>
      <c r="D22" s="51"/>
      <c r="E22" s="24">
        <f t="shared" ref="E22:E34" si="1">F22*5</f>
        <v>6058.0000000000009</v>
      </c>
      <c r="F22" s="26">
        <f>G22*F6</f>
        <v>1211.6000000000001</v>
      </c>
      <c r="G22" s="30">
        <v>0.16</v>
      </c>
    </row>
    <row r="23" spans="1:7" s="3" customFormat="1" ht="11.25" customHeight="1" x14ac:dyDescent="0.2">
      <c r="A23" s="7"/>
      <c r="B23" s="8">
        <v>10</v>
      </c>
      <c r="C23" s="51" t="s">
        <v>21</v>
      </c>
      <c r="D23" s="51"/>
      <c r="E23" s="24">
        <f t="shared" si="1"/>
        <v>22717.5</v>
      </c>
      <c r="F23" s="24">
        <f>G23*F6</f>
        <v>4543.5</v>
      </c>
      <c r="G23" s="29">
        <v>0.6</v>
      </c>
    </row>
    <row r="24" spans="1:7" s="3" customFormat="1" ht="32.25" customHeight="1" x14ac:dyDescent="0.2">
      <c r="A24" s="7"/>
      <c r="B24" s="8">
        <v>11</v>
      </c>
      <c r="C24" s="51" t="s">
        <v>22</v>
      </c>
      <c r="D24" s="51"/>
      <c r="E24" s="24">
        <f t="shared" si="1"/>
        <v>58686.875</v>
      </c>
      <c r="F24" s="24">
        <f>G24*F6</f>
        <v>11737.375</v>
      </c>
      <c r="G24" s="29">
        <v>1.55</v>
      </c>
    </row>
    <row r="25" spans="1:7" s="3" customFormat="1" ht="32.25" customHeight="1" x14ac:dyDescent="0.2">
      <c r="A25" s="7"/>
      <c r="B25" s="8">
        <v>12</v>
      </c>
      <c r="C25" s="51" t="s">
        <v>23</v>
      </c>
      <c r="D25" s="51"/>
      <c r="E25" s="24">
        <f t="shared" si="1"/>
        <v>70045.625</v>
      </c>
      <c r="F25" s="24">
        <f>G25*F6</f>
        <v>14009.125</v>
      </c>
      <c r="G25" s="29">
        <v>1.85</v>
      </c>
    </row>
    <row r="26" spans="1:7" s="3" customFormat="1" ht="21.75" customHeight="1" x14ac:dyDescent="0.2">
      <c r="A26" s="7"/>
      <c r="B26" s="8">
        <v>13</v>
      </c>
      <c r="C26" s="51" t="s">
        <v>24</v>
      </c>
      <c r="D26" s="51"/>
      <c r="E26" s="24">
        <f t="shared" si="1"/>
        <v>81404.375</v>
      </c>
      <c r="F26" s="24">
        <f>G26*F6</f>
        <v>16280.875</v>
      </c>
      <c r="G26" s="29">
        <v>2.15</v>
      </c>
    </row>
    <row r="27" spans="1:7" s="3" customFormat="1" ht="32.25" customHeight="1" x14ac:dyDescent="0.2">
      <c r="A27" s="7"/>
      <c r="B27" s="8">
        <v>14</v>
      </c>
      <c r="C27" s="51" t="s">
        <v>25</v>
      </c>
      <c r="D27" s="51"/>
      <c r="E27" s="24">
        <f t="shared" si="1"/>
        <v>47328.125</v>
      </c>
      <c r="F27" s="24">
        <f>G27*F6</f>
        <v>9465.625</v>
      </c>
      <c r="G27" s="29">
        <v>1.25</v>
      </c>
    </row>
    <row r="28" spans="1:7" s="3" customFormat="1" ht="22.5" customHeight="1" x14ac:dyDescent="0.2">
      <c r="A28" s="7"/>
      <c r="B28" s="8">
        <v>15</v>
      </c>
      <c r="C28" s="51" t="s">
        <v>26</v>
      </c>
      <c r="D28" s="51"/>
      <c r="E28" s="24">
        <f t="shared" si="1"/>
        <v>41648.75</v>
      </c>
      <c r="F28" s="26">
        <f>G28*F6</f>
        <v>8329.75</v>
      </c>
      <c r="G28" s="30">
        <v>1.1000000000000001</v>
      </c>
    </row>
    <row r="29" spans="1:7" s="3" customFormat="1" ht="21.75" customHeight="1" x14ac:dyDescent="0.2">
      <c r="A29" s="7"/>
      <c r="B29" s="8">
        <v>16</v>
      </c>
      <c r="C29" s="51" t="s">
        <v>27</v>
      </c>
      <c r="D29" s="51"/>
      <c r="E29" s="24">
        <f t="shared" si="1"/>
        <v>66259.375</v>
      </c>
      <c r="F29" s="24">
        <f>G29*F6</f>
        <v>13251.875</v>
      </c>
      <c r="G29" s="29">
        <v>1.75</v>
      </c>
    </row>
    <row r="30" spans="1:7" s="3" customFormat="1" ht="21.75" customHeight="1" x14ac:dyDescent="0.2">
      <c r="A30" s="7"/>
      <c r="B30" s="8">
        <v>17</v>
      </c>
      <c r="C30" s="51" t="s">
        <v>28</v>
      </c>
      <c r="D30" s="51"/>
      <c r="E30" s="24">
        <f t="shared" si="1"/>
        <v>83297.5</v>
      </c>
      <c r="F30" s="24">
        <f>G30*F6</f>
        <v>16659.5</v>
      </c>
      <c r="G30" s="29">
        <v>2.2000000000000002</v>
      </c>
    </row>
    <row r="31" spans="1:7" s="3" customFormat="1" ht="12" customHeight="1" x14ac:dyDescent="0.2">
      <c r="A31" s="7"/>
      <c r="B31" s="8">
        <v>18</v>
      </c>
      <c r="C31" s="51" t="s">
        <v>29</v>
      </c>
      <c r="D31" s="51"/>
      <c r="E31" s="24">
        <f t="shared" si="1"/>
        <v>34076.25</v>
      </c>
      <c r="F31" s="24">
        <f>G31*F6</f>
        <v>6815.25</v>
      </c>
      <c r="G31" s="29">
        <v>0.9</v>
      </c>
    </row>
    <row r="32" spans="1:7" s="3" customFormat="1" ht="12" customHeight="1" x14ac:dyDescent="0.2">
      <c r="A32" s="7"/>
      <c r="B32" s="8">
        <v>19</v>
      </c>
      <c r="C32" s="51" t="s">
        <v>30</v>
      </c>
      <c r="D32" s="51"/>
      <c r="E32" s="24">
        <f t="shared" si="1"/>
        <v>30290</v>
      </c>
      <c r="F32" s="24">
        <f>G32*F6</f>
        <v>6058</v>
      </c>
      <c r="G32" s="29">
        <v>0.8</v>
      </c>
    </row>
    <row r="33" spans="1:7" s="3" customFormat="1" ht="21.75" customHeight="1" x14ac:dyDescent="0.2">
      <c r="A33" s="7"/>
      <c r="B33" s="8">
        <v>20</v>
      </c>
      <c r="C33" s="49" t="s">
        <v>31</v>
      </c>
      <c r="D33" s="50"/>
      <c r="E33" s="24">
        <f t="shared" si="1"/>
        <v>117373.75</v>
      </c>
      <c r="F33" s="24">
        <f>G33*F6</f>
        <v>23474.75</v>
      </c>
      <c r="G33" s="29">
        <v>3.1</v>
      </c>
    </row>
    <row r="34" spans="1:7" s="3" customFormat="1" ht="12" customHeight="1" x14ac:dyDescent="0.2">
      <c r="A34" s="7"/>
      <c r="B34" s="8">
        <v>21</v>
      </c>
      <c r="C34" s="49" t="s">
        <v>32</v>
      </c>
      <c r="D34" s="50"/>
      <c r="E34" s="24">
        <f t="shared" si="1"/>
        <v>45435</v>
      </c>
      <c r="F34" s="24">
        <f>G34*F6</f>
        <v>9087</v>
      </c>
      <c r="G34" s="29">
        <v>1.2</v>
      </c>
    </row>
    <row r="35" spans="1:7" s="3" customFormat="1" ht="24" customHeight="1" thickBot="1" x14ac:dyDescent="0.25">
      <c r="A35" s="5"/>
      <c r="B35" s="9"/>
      <c r="C35" s="47" t="s">
        <v>33</v>
      </c>
      <c r="D35" s="47"/>
      <c r="E35" s="23">
        <f>SUM(E14:E34)</f>
        <v>1218415.25</v>
      </c>
      <c r="F35" s="23">
        <f>SUM(F14:F34)</f>
        <v>243683.05000000002</v>
      </c>
      <c r="G35" s="28">
        <f>SUM(G14:G34)</f>
        <v>32.18</v>
      </c>
    </row>
    <row r="36" spans="1:7" s="3" customFormat="1" ht="36" customHeight="1" thickBot="1" x14ac:dyDescent="0.25">
      <c r="A36" s="5"/>
      <c r="B36" s="10"/>
      <c r="C36" s="48" t="s">
        <v>34</v>
      </c>
      <c r="D36" s="48"/>
      <c r="E36" s="25">
        <f>E11-E35</f>
        <v>-86326.5</v>
      </c>
      <c r="F36" s="27"/>
      <c r="G36" s="31"/>
    </row>
    <row r="37" spans="1:7" x14ac:dyDescent="0.25">
      <c r="B37" s="11"/>
      <c r="C37" s="11"/>
      <c r="D37" s="11"/>
      <c r="E37" s="11"/>
      <c r="F37" s="11"/>
      <c r="G37" s="11"/>
    </row>
  </sheetData>
  <mergeCells count="31">
    <mergeCell ref="C32:D32"/>
    <mergeCell ref="C33:D33"/>
    <mergeCell ref="C30:D30"/>
    <mergeCell ref="C31:D31"/>
    <mergeCell ref="C36:D36"/>
    <mergeCell ref="C34:D34"/>
    <mergeCell ref="C35:D35"/>
    <mergeCell ref="C25:D25"/>
    <mergeCell ref="C22:D22"/>
    <mergeCell ref="C23:D23"/>
    <mergeCell ref="C28:D28"/>
    <mergeCell ref="C29:D29"/>
    <mergeCell ref="C26:D26"/>
    <mergeCell ref="C27:D27"/>
    <mergeCell ref="C20:D20"/>
    <mergeCell ref="C21:D21"/>
    <mergeCell ref="C18:D18"/>
    <mergeCell ref="C19:D19"/>
    <mergeCell ref="C24:D24"/>
    <mergeCell ref="C13:D13"/>
    <mergeCell ref="B9:D9"/>
    <mergeCell ref="B11:D11"/>
    <mergeCell ref="C16:D16"/>
    <mergeCell ref="C17:D17"/>
    <mergeCell ref="C14:D14"/>
    <mergeCell ref="C15:D15"/>
    <mergeCell ref="B3:G3"/>
    <mergeCell ref="B4:G4"/>
    <mergeCell ref="B5:G5"/>
    <mergeCell ref="B6:E6"/>
    <mergeCell ref="B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5.140625" style="1" customWidth="1"/>
    <col min="6" max="6" width="15.28515625" style="1" customWidth="1"/>
    <col min="7" max="7" width="15.42578125" style="1" customWidth="1"/>
    <col min="8" max="8" width="14.7109375" style="1" customWidth="1"/>
    <col min="9" max="9" width="16.140625" style="1" customWidth="1"/>
    <col min="10" max="10" width="12.57031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53" t="s">
        <v>0</v>
      </c>
      <c r="C3" s="53"/>
      <c r="D3" s="53"/>
      <c r="E3" s="53"/>
      <c r="F3" s="53"/>
      <c r="G3" s="53"/>
      <c r="H3" s="53"/>
      <c r="I3" s="53"/>
      <c r="J3" s="53"/>
    </row>
    <row r="4" spans="1:10" ht="19.149999999999999" customHeight="1" x14ac:dyDescent="0.25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1:10" ht="15.75" customHeight="1" x14ac:dyDescent="0.25">
      <c r="B5" s="55" t="s">
        <v>2</v>
      </c>
      <c r="C5" s="55"/>
      <c r="D5" s="55"/>
      <c r="E5" s="55"/>
      <c r="F5" s="55"/>
      <c r="G5" s="55"/>
      <c r="H5" s="55"/>
      <c r="I5" s="55"/>
      <c r="J5" s="55"/>
    </row>
    <row r="6" spans="1:10" ht="15.75" customHeight="1" x14ac:dyDescent="0.25">
      <c r="B6" s="56" t="s">
        <v>3</v>
      </c>
      <c r="C6" s="56"/>
      <c r="D6" s="56"/>
      <c r="E6" s="56"/>
      <c r="F6" s="56"/>
      <c r="G6" s="15"/>
      <c r="H6" s="14">
        <v>7572.5</v>
      </c>
      <c r="I6" s="14"/>
      <c r="J6" s="2"/>
    </row>
    <row r="7" spans="1:10" ht="19.5" customHeight="1" x14ac:dyDescent="0.25">
      <c r="B7" s="57" t="s">
        <v>45</v>
      </c>
      <c r="C7" s="57"/>
      <c r="D7" s="57"/>
      <c r="E7" s="57"/>
      <c r="F7" s="57"/>
      <c r="G7" s="57"/>
      <c r="H7" s="57"/>
      <c r="I7" s="57"/>
      <c r="J7" s="57"/>
    </row>
    <row r="8" spans="1:10" s="3" customFormat="1" ht="12" customHeight="1" thickBot="1" x14ac:dyDescent="0.25"/>
    <row r="9" spans="1:10" ht="51" customHeight="1" x14ac:dyDescent="0.25">
      <c r="A9" s="4"/>
      <c r="B9" s="58" t="s">
        <v>4</v>
      </c>
      <c r="C9" s="59"/>
      <c r="D9" s="59"/>
      <c r="E9" s="32" t="s">
        <v>5</v>
      </c>
      <c r="F9" s="32" t="s">
        <v>5</v>
      </c>
      <c r="G9" s="32" t="s">
        <v>6</v>
      </c>
      <c r="H9" s="32" t="s">
        <v>6</v>
      </c>
      <c r="I9" s="13" t="s">
        <v>7</v>
      </c>
      <c r="J9" s="13" t="s">
        <v>7</v>
      </c>
    </row>
    <row r="10" spans="1:10" ht="15" customHeight="1" x14ac:dyDescent="0.25">
      <c r="A10" s="4"/>
      <c r="B10" s="16"/>
      <c r="C10" s="17"/>
      <c r="D10" s="17"/>
      <c r="E10" s="34" t="s">
        <v>8</v>
      </c>
      <c r="F10" s="34" t="s">
        <v>8</v>
      </c>
      <c r="G10" s="17"/>
      <c r="H10" s="17"/>
      <c r="I10" s="17"/>
      <c r="J10" s="18"/>
    </row>
    <row r="11" spans="1:10" ht="21" customHeight="1" thickBot="1" x14ac:dyDescent="0.3">
      <c r="A11" s="5"/>
      <c r="B11" s="62" t="s">
        <v>9</v>
      </c>
      <c r="C11" s="63"/>
      <c r="D11" s="63"/>
      <c r="E11" s="42">
        <f>G11*7</f>
        <v>1367063.425</v>
      </c>
      <c r="F11" s="36">
        <f>H11*5</f>
        <v>1132088.75</v>
      </c>
      <c r="G11" s="36">
        <f>I11*H6</f>
        <v>195294.77499999999</v>
      </c>
      <c r="H11" s="36">
        <f>J11*H6</f>
        <v>226417.75</v>
      </c>
      <c r="I11" s="36">
        <v>25.79</v>
      </c>
      <c r="J11" s="37">
        <v>29.9</v>
      </c>
    </row>
    <row r="12" spans="1:10" ht="15.75" customHeight="1" x14ac:dyDescent="0.25">
      <c r="B12" s="19"/>
      <c r="C12" s="20"/>
      <c r="D12" s="20"/>
      <c r="E12" s="35" t="s">
        <v>10</v>
      </c>
      <c r="F12" s="35" t="s">
        <v>10</v>
      </c>
      <c r="G12" s="20"/>
      <c r="H12" s="20"/>
      <c r="I12" s="20"/>
      <c r="J12" s="21"/>
    </row>
    <row r="13" spans="1:10" ht="76.5" customHeight="1" x14ac:dyDescent="0.25">
      <c r="A13" s="4"/>
      <c r="B13" s="6" t="s">
        <v>11</v>
      </c>
      <c r="C13" s="52" t="s">
        <v>12</v>
      </c>
      <c r="D13" s="52"/>
      <c r="E13" s="33" t="s">
        <v>43</v>
      </c>
      <c r="F13" s="33" t="s">
        <v>40</v>
      </c>
      <c r="G13" s="33" t="s">
        <v>42</v>
      </c>
      <c r="H13" s="33" t="s">
        <v>39</v>
      </c>
      <c r="I13" s="12" t="s">
        <v>41</v>
      </c>
      <c r="J13" s="12" t="s">
        <v>38</v>
      </c>
    </row>
    <row r="14" spans="1:10" s="3" customFormat="1" ht="12" customHeight="1" x14ac:dyDescent="0.2">
      <c r="A14" s="7"/>
      <c r="B14" s="8">
        <v>1</v>
      </c>
      <c r="C14" s="51" t="s">
        <v>13</v>
      </c>
      <c r="D14" s="51"/>
      <c r="E14" s="40">
        <f t="shared" ref="E14:E20" si="0">G14*7</f>
        <v>100714.25</v>
      </c>
      <c r="F14" s="24">
        <f t="shared" ref="F14:F20" si="1">H14*5</f>
        <v>71938.75</v>
      </c>
      <c r="G14" s="24">
        <f>I14*H6</f>
        <v>14387.75</v>
      </c>
      <c r="H14" s="24">
        <f>J14*H6</f>
        <v>14387.75</v>
      </c>
      <c r="I14" s="24">
        <v>1.9</v>
      </c>
      <c r="J14" s="29">
        <v>1.9</v>
      </c>
    </row>
    <row r="15" spans="1:10" s="3" customFormat="1" ht="12" customHeight="1" x14ac:dyDescent="0.2">
      <c r="A15" s="7"/>
      <c r="B15" s="8">
        <v>2</v>
      </c>
      <c r="C15" s="51" t="s">
        <v>14</v>
      </c>
      <c r="D15" s="51"/>
      <c r="E15" s="40">
        <f t="shared" si="0"/>
        <v>47706.75</v>
      </c>
      <c r="F15" s="24">
        <f t="shared" si="1"/>
        <v>34076.25</v>
      </c>
      <c r="G15" s="24">
        <f>I15*H6</f>
        <v>6815.25</v>
      </c>
      <c r="H15" s="24">
        <f>J15*H6</f>
        <v>6815.25</v>
      </c>
      <c r="I15" s="24">
        <v>0.9</v>
      </c>
      <c r="J15" s="29">
        <v>0.9</v>
      </c>
    </row>
    <row r="16" spans="1:10" s="3" customFormat="1" ht="12" customHeight="1" x14ac:dyDescent="0.2">
      <c r="A16" s="7"/>
      <c r="B16" s="8">
        <v>3</v>
      </c>
      <c r="C16" s="51" t="s">
        <v>15</v>
      </c>
      <c r="D16" s="51"/>
      <c r="E16" s="40">
        <f t="shared" si="0"/>
        <v>196127.75</v>
      </c>
      <c r="F16" s="24">
        <f t="shared" si="1"/>
        <v>140091.25</v>
      </c>
      <c r="G16" s="24">
        <f>I16*H6</f>
        <v>28018.25</v>
      </c>
      <c r="H16" s="24">
        <f>J16*H6</f>
        <v>28018.25</v>
      </c>
      <c r="I16" s="24">
        <v>3.7</v>
      </c>
      <c r="J16" s="29">
        <v>3.7</v>
      </c>
    </row>
    <row r="17" spans="1:10" s="3" customFormat="1" ht="12" customHeight="1" x14ac:dyDescent="0.2">
      <c r="A17" s="7"/>
      <c r="B17" s="8">
        <v>4</v>
      </c>
      <c r="C17" s="49" t="s">
        <v>16</v>
      </c>
      <c r="D17" s="50"/>
      <c r="E17" s="41">
        <f t="shared" si="0"/>
        <v>7951.125</v>
      </c>
      <c r="F17" s="24">
        <f t="shared" si="1"/>
        <v>5679.375</v>
      </c>
      <c r="G17" s="24">
        <f>I17*H6</f>
        <v>1135.875</v>
      </c>
      <c r="H17" s="26">
        <f>J17*H6</f>
        <v>1135.875</v>
      </c>
      <c r="I17" s="26">
        <v>0.15</v>
      </c>
      <c r="J17" s="29">
        <v>0.15</v>
      </c>
    </row>
    <row r="18" spans="1:10" s="3" customFormat="1" ht="12" customHeight="1" x14ac:dyDescent="0.2">
      <c r="A18" s="7"/>
      <c r="B18" s="8">
        <v>5</v>
      </c>
      <c r="C18" s="51" t="s">
        <v>17</v>
      </c>
      <c r="D18" s="51"/>
      <c r="E18" s="40">
        <f t="shared" si="0"/>
        <v>26503.75</v>
      </c>
      <c r="F18" s="24">
        <f t="shared" si="1"/>
        <v>18931.25</v>
      </c>
      <c r="G18" s="24">
        <f>I18*H6</f>
        <v>3786.25</v>
      </c>
      <c r="H18" s="26">
        <f>J18*H6</f>
        <v>3786.25</v>
      </c>
      <c r="I18" s="26">
        <v>0.5</v>
      </c>
      <c r="J18" s="29">
        <v>0.5</v>
      </c>
    </row>
    <row r="19" spans="1:10" s="3" customFormat="1" ht="12" customHeight="1" x14ac:dyDescent="0.2">
      <c r="A19" s="7"/>
      <c r="B19" s="8">
        <v>6</v>
      </c>
      <c r="C19" s="49" t="s">
        <v>36</v>
      </c>
      <c r="D19" s="50"/>
      <c r="E19" s="41">
        <f t="shared" si="0"/>
        <v>116616.5</v>
      </c>
      <c r="F19" s="24">
        <f t="shared" si="1"/>
        <v>91248.625000000015</v>
      </c>
      <c r="G19" s="24">
        <f>I19*H6</f>
        <v>16659.5</v>
      </c>
      <c r="H19" s="26">
        <f>J19*H6</f>
        <v>18249.725000000002</v>
      </c>
      <c r="I19" s="26">
        <v>2.2000000000000002</v>
      </c>
      <c r="J19" s="29">
        <v>2.41</v>
      </c>
    </row>
    <row r="20" spans="1:10" s="3" customFormat="1" ht="21.75" customHeight="1" x14ac:dyDescent="0.2">
      <c r="A20" s="7"/>
      <c r="B20" s="8">
        <v>7</v>
      </c>
      <c r="C20" s="51" t="s">
        <v>18</v>
      </c>
      <c r="D20" s="51"/>
      <c r="E20" s="40">
        <f t="shared" si="0"/>
        <v>127748.07500000001</v>
      </c>
      <c r="F20" s="24">
        <f t="shared" si="1"/>
        <v>79889.875</v>
      </c>
      <c r="G20" s="24">
        <f>I20*H6</f>
        <v>18249.725000000002</v>
      </c>
      <c r="H20" s="26">
        <f>J20*H6</f>
        <v>15977.974999999999</v>
      </c>
      <c r="I20" s="26">
        <v>2.41</v>
      </c>
      <c r="J20" s="30">
        <v>2.11</v>
      </c>
    </row>
    <row r="21" spans="1:10" s="3" customFormat="1" ht="21.75" customHeight="1" x14ac:dyDescent="0.2">
      <c r="A21" s="7"/>
      <c r="B21" s="8">
        <v>8</v>
      </c>
      <c r="C21" s="51" t="s">
        <v>19</v>
      </c>
      <c r="D21" s="51"/>
      <c r="E21" s="40">
        <f>G21*7</f>
        <v>100714.25</v>
      </c>
      <c r="F21" s="24">
        <f>H21*5</f>
        <v>71938.75</v>
      </c>
      <c r="G21" s="24">
        <f>I21*H6</f>
        <v>14387.75</v>
      </c>
      <c r="H21" s="24">
        <f>J21*H6</f>
        <v>14387.75</v>
      </c>
      <c r="I21" s="24">
        <v>1.9</v>
      </c>
      <c r="J21" s="29">
        <v>1.9</v>
      </c>
    </row>
    <row r="22" spans="1:10" s="3" customFormat="1" ht="21.75" customHeight="1" x14ac:dyDescent="0.2">
      <c r="A22" s="7"/>
      <c r="B22" s="8">
        <v>9</v>
      </c>
      <c r="C22" s="51" t="s">
        <v>20</v>
      </c>
      <c r="D22" s="51"/>
      <c r="E22" s="40">
        <f t="shared" ref="E22:E34" si="2">G22*7</f>
        <v>8481.2000000000007</v>
      </c>
      <c r="F22" s="24">
        <f t="shared" ref="F22:F34" si="3">H22*5</f>
        <v>6058.0000000000009</v>
      </c>
      <c r="G22" s="24">
        <f>I22*H6</f>
        <v>1211.6000000000001</v>
      </c>
      <c r="H22" s="26">
        <f>J22*H6</f>
        <v>1211.6000000000001</v>
      </c>
      <c r="I22" s="26">
        <v>0.16</v>
      </c>
      <c r="J22" s="30">
        <v>0.16</v>
      </c>
    </row>
    <row r="23" spans="1:10" s="3" customFormat="1" ht="11.25" customHeight="1" x14ac:dyDescent="0.2">
      <c r="A23" s="7"/>
      <c r="B23" s="8">
        <v>10</v>
      </c>
      <c r="C23" s="51" t="s">
        <v>21</v>
      </c>
      <c r="D23" s="51"/>
      <c r="E23" s="40">
        <f t="shared" si="2"/>
        <v>31804.5</v>
      </c>
      <c r="F23" s="24">
        <f t="shared" si="3"/>
        <v>22717.5</v>
      </c>
      <c r="G23" s="24">
        <f>I23*H6</f>
        <v>4543.5</v>
      </c>
      <c r="H23" s="24">
        <f>J23*H6</f>
        <v>4543.5</v>
      </c>
      <c r="I23" s="24">
        <v>0.6</v>
      </c>
      <c r="J23" s="29">
        <v>0.6</v>
      </c>
    </row>
    <row r="24" spans="1:10" s="3" customFormat="1" ht="32.25" customHeight="1" x14ac:dyDescent="0.2">
      <c r="A24" s="7"/>
      <c r="B24" s="8">
        <v>11</v>
      </c>
      <c r="C24" s="51" t="s">
        <v>22</v>
      </c>
      <c r="D24" s="51"/>
      <c r="E24" s="40">
        <f t="shared" si="2"/>
        <v>82161.625</v>
      </c>
      <c r="F24" s="24">
        <f t="shared" si="3"/>
        <v>58686.875</v>
      </c>
      <c r="G24" s="24">
        <f>I24*H6</f>
        <v>11737.375</v>
      </c>
      <c r="H24" s="24">
        <f>J24*H6</f>
        <v>11737.375</v>
      </c>
      <c r="I24" s="24">
        <v>1.55</v>
      </c>
      <c r="J24" s="29">
        <v>1.55</v>
      </c>
    </row>
    <row r="25" spans="1:10" s="3" customFormat="1" ht="32.25" customHeight="1" x14ac:dyDescent="0.2">
      <c r="A25" s="7"/>
      <c r="B25" s="8">
        <v>12</v>
      </c>
      <c r="C25" s="51" t="s">
        <v>23</v>
      </c>
      <c r="D25" s="51"/>
      <c r="E25" s="40">
        <f t="shared" si="2"/>
        <v>98063.875</v>
      </c>
      <c r="F25" s="24">
        <f t="shared" si="3"/>
        <v>70045.625</v>
      </c>
      <c r="G25" s="24">
        <f>I25*H6</f>
        <v>14009.125</v>
      </c>
      <c r="H25" s="24">
        <f>J25*H6</f>
        <v>14009.125</v>
      </c>
      <c r="I25" s="24">
        <v>1.85</v>
      </c>
      <c r="J25" s="29">
        <v>1.85</v>
      </c>
    </row>
    <row r="26" spans="1:10" s="3" customFormat="1" ht="21.75" customHeight="1" x14ac:dyDescent="0.2">
      <c r="A26" s="7"/>
      <c r="B26" s="8">
        <v>13</v>
      </c>
      <c r="C26" s="51" t="s">
        <v>24</v>
      </c>
      <c r="D26" s="51"/>
      <c r="E26" s="40">
        <f t="shared" si="2"/>
        <v>113966.125</v>
      </c>
      <c r="F26" s="24">
        <f t="shared" si="3"/>
        <v>81404.375</v>
      </c>
      <c r="G26" s="24">
        <f>I26*H6</f>
        <v>16280.875</v>
      </c>
      <c r="H26" s="24">
        <f>J26*H6</f>
        <v>16280.875</v>
      </c>
      <c r="I26" s="24">
        <v>2.15</v>
      </c>
      <c r="J26" s="29">
        <v>2.15</v>
      </c>
    </row>
    <row r="27" spans="1:10" s="3" customFormat="1" ht="32.25" customHeight="1" x14ac:dyDescent="0.2">
      <c r="A27" s="7"/>
      <c r="B27" s="8">
        <v>14</v>
      </c>
      <c r="C27" s="51" t="s">
        <v>25</v>
      </c>
      <c r="D27" s="51"/>
      <c r="E27" s="40">
        <f t="shared" si="2"/>
        <v>66259.375</v>
      </c>
      <c r="F27" s="24">
        <f t="shared" si="3"/>
        <v>47328.125</v>
      </c>
      <c r="G27" s="24">
        <f>I27*H6</f>
        <v>9465.625</v>
      </c>
      <c r="H27" s="24">
        <f>J27*H6</f>
        <v>9465.625</v>
      </c>
      <c r="I27" s="24">
        <v>1.25</v>
      </c>
      <c r="J27" s="29">
        <v>1.25</v>
      </c>
    </row>
    <row r="28" spans="1:10" s="3" customFormat="1" ht="22.5" customHeight="1" x14ac:dyDescent="0.2">
      <c r="A28" s="7"/>
      <c r="B28" s="8">
        <v>15</v>
      </c>
      <c r="C28" s="51" t="s">
        <v>26</v>
      </c>
      <c r="D28" s="51"/>
      <c r="E28" s="40">
        <f t="shared" si="2"/>
        <v>58308.25</v>
      </c>
      <c r="F28" s="24">
        <f t="shared" si="3"/>
        <v>41648.75</v>
      </c>
      <c r="G28" s="24">
        <f>I28*H6</f>
        <v>8329.75</v>
      </c>
      <c r="H28" s="26">
        <f>J28*H6</f>
        <v>8329.75</v>
      </c>
      <c r="I28" s="26">
        <v>1.1000000000000001</v>
      </c>
      <c r="J28" s="30">
        <v>1.1000000000000001</v>
      </c>
    </row>
    <row r="29" spans="1:10" s="3" customFormat="1" ht="21.75" customHeight="1" x14ac:dyDescent="0.2">
      <c r="A29" s="7"/>
      <c r="B29" s="8">
        <v>16</v>
      </c>
      <c r="C29" s="51" t="s">
        <v>27</v>
      </c>
      <c r="D29" s="51"/>
      <c r="E29" s="40">
        <f t="shared" si="2"/>
        <v>92763.125</v>
      </c>
      <c r="F29" s="24">
        <f t="shared" si="3"/>
        <v>66259.375</v>
      </c>
      <c r="G29" s="24">
        <f>I29*H6</f>
        <v>13251.875</v>
      </c>
      <c r="H29" s="24">
        <f>J29*H6</f>
        <v>13251.875</v>
      </c>
      <c r="I29" s="24">
        <v>1.75</v>
      </c>
      <c r="J29" s="29">
        <v>1.75</v>
      </c>
    </row>
    <row r="30" spans="1:10" s="3" customFormat="1" ht="21.75" customHeight="1" x14ac:dyDescent="0.2">
      <c r="A30" s="7"/>
      <c r="B30" s="8">
        <v>17</v>
      </c>
      <c r="C30" s="51" t="s">
        <v>28</v>
      </c>
      <c r="D30" s="51"/>
      <c r="E30" s="40">
        <f t="shared" si="2"/>
        <v>116616.5</v>
      </c>
      <c r="F30" s="24">
        <f t="shared" si="3"/>
        <v>83297.5</v>
      </c>
      <c r="G30" s="24">
        <f>I30*H6</f>
        <v>16659.5</v>
      </c>
      <c r="H30" s="24">
        <f>J30*H6</f>
        <v>16659.5</v>
      </c>
      <c r="I30" s="24">
        <v>2.2000000000000002</v>
      </c>
      <c r="J30" s="29">
        <v>2.2000000000000002</v>
      </c>
    </row>
    <row r="31" spans="1:10" s="3" customFormat="1" ht="12" customHeight="1" x14ac:dyDescent="0.2">
      <c r="A31" s="7"/>
      <c r="B31" s="8">
        <v>18</v>
      </c>
      <c r="C31" s="51" t="s">
        <v>29</v>
      </c>
      <c r="D31" s="51"/>
      <c r="E31" s="40">
        <f t="shared" si="2"/>
        <v>47706.75</v>
      </c>
      <c r="F31" s="24">
        <f t="shared" si="3"/>
        <v>34076.25</v>
      </c>
      <c r="G31" s="24">
        <f>I31*H6</f>
        <v>6815.25</v>
      </c>
      <c r="H31" s="24">
        <f>J31*H6</f>
        <v>6815.25</v>
      </c>
      <c r="I31" s="24">
        <v>0.9</v>
      </c>
      <c r="J31" s="29">
        <v>0.9</v>
      </c>
    </row>
    <row r="32" spans="1:10" s="3" customFormat="1" ht="12" customHeight="1" x14ac:dyDescent="0.2">
      <c r="A32" s="7"/>
      <c r="B32" s="8">
        <v>19</v>
      </c>
      <c r="C32" s="51" t="s">
        <v>30</v>
      </c>
      <c r="D32" s="51"/>
      <c r="E32" s="40">
        <f t="shared" si="2"/>
        <v>42406</v>
      </c>
      <c r="F32" s="24">
        <f t="shared" si="3"/>
        <v>30290</v>
      </c>
      <c r="G32" s="24">
        <f>I32*H6</f>
        <v>6058</v>
      </c>
      <c r="H32" s="24">
        <f>J32*H6</f>
        <v>6058</v>
      </c>
      <c r="I32" s="24">
        <v>0.8</v>
      </c>
      <c r="J32" s="29">
        <v>0.8</v>
      </c>
    </row>
    <row r="33" spans="1:10" s="3" customFormat="1" ht="21.75" customHeight="1" x14ac:dyDescent="0.2">
      <c r="A33" s="7"/>
      <c r="B33" s="8">
        <v>20</v>
      </c>
      <c r="C33" s="49" t="s">
        <v>31</v>
      </c>
      <c r="D33" s="50"/>
      <c r="E33" s="41">
        <f t="shared" si="2"/>
        <v>164323.25</v>
      </c>
      <c r="F33" s="24">
        <f t="shared" si="3"/>
        <v>117373.75</v>
      </c>
      <c r="G33" s="24">
        <f>I33*H6</f>
        <v>23474.75</v>
      </c>
      <c r="H33" s="24">
        <f>J33*H6</f>
        <v>23474.75</v>
      </c>
      <c r="I33" s="24">
        <v>3.1</v>
      </c>
      <c r="J33" s="29">
        <v>3.1</v>
      </c>
    </row>
    <row r="34" spans="1:10" s="3" customFormat="1" ht="12" customHeight="1" x14ac:dyDescent="0.2">
      <c r="A34" s="7"/>
      <c r="B34" s="8">
        <v>21</v>
      </c>
      <c r="C34" s="49" t="s">
        <v>32</v>
      </c>
      <c r="D34" s="50"/>
      <c r="E34" s="41">
        <f t="shared" si="2"/>
        <v>63609</v>
      </c>
      <c r="F34" s="24">
        <f t="shared" si="3"/>
        <v>45435</v>
      </c>
      <c r="G34" s="24">
        <f>I34*H6</f>
        <v>9087</v>
      </c>
      <c r="H34" s="24">
        <f>J34*H6</f>
        <v>9087</v>
      </c>
      <c r="I34" s="24">
        <v>1.2</v>
      </c>
      <c r="J34" s="29">
        <v>1.2</v>
      </c>
    </row>
    <row r="35" spans="1:10" s="3" customFormat="1" ht="24" customHeight="1" thickBot="1" x14ac:dyDescent="0.25">
      <c r="A35" s="5"/>
      <c r="B35" s="9"/>
      <c r="C35" s="47" t="s">
        <v>33</v>
      </c>
      <c r="D35" s="47"/>
      <c r="E35" s="39">
        <f>SUM(E14:E34)</f>
        <v>1710552.0249999999</v>
      </c>
      <c r="F35" s="23">
        <f>SUM(F14:F34)</f>
        <v>1218415.25</v>
      </c>
      <c r="G35" s="23">
        <f>SUM(G14:G34)</f>
        <v>244364.57500000001</v>
      </c>
      <c r="H35" s="23">
        <f>SUM(H14:H34)</f>
        <v>243683.05000000002</v>
      </c>
      <c r="I35" s="23">
        <v>32.270000000000003</v>
      </c>
      <c r="J35" s="28">
        <f>SUM(J14:J34)</f>
        <v>32.18</v>
      </c>
    </row>
    <row r="36" spans="1:10" s="3" customFormat="1" ht="36" customHeight="1" thickBot="1" x14ac:dyDescent="0.25">
      <c r="A36" s="5"/>
      <c r="B36" s="10"/>
      <c r="C36" s="48" t="s">
        <v>34</v>
      </c>
      <c r="D36" s="48"/>
      <c r="E36" s="43">
        <f>E11-E35</f>
        <v>-343488.59999999986</v>
      </c>
      <c r="F36" s="25">
        <f>F11-F35</f>
        <v>-86326.5</v>
      </c>
      <c r="G36" s="25"/>
      <c r="H36" s="27"/>
      <c r="I36" s="27"/>
      <c r="J36" s="31"/>
    </row>
    <row r="37" spans="1:10" ht="47.25" customHeight="1" thickBot="1" x14ac:dyDescent="0.3">
      <c r="B37" s="44"/>
      <c r="C37" s="66" t="s">
        <v>44</v>
      </c>
      <c r="D37" s="66"/>
      <c r="E37" s="64">
        <f>E36+F36</f>
        <v>-429815.09999999986</v>
      </c>
      <c r="F37" s="65"/>
      <c r="G37" s="45"/>
      <c r="H37" s="45"/>
      <c r="I37" s="45"/>
      <c r="J37" s="46"/>
    </row>
  </sheetData>
  <mergeCells count="33">
    <mergeCell ref="C36:D36"/>
    <mergeCell ref="E37:F37"/>
    <mergeCell ref="C37:D37"/>
    <mergeCell ref="C30:D30"/>
    <mergeCell ref="C31:D31"/>
    <mergeCell ref="C32:D32"/>
    <mergeCell ref="C33:D33"/>
    <mergeCell ref="C34:D34"/>
    <mergeCell ref="C35:D35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B3:J3"/>
    <mergeCell ref="B4:J4"/>
    <mergeCell ref="B5:J5"/>
    <mergeCell ref="B6:F6"/>
    <mergeCell ref="B7:J7"/>
    <mergeCell ref="B9:D9"/>
    <mergeCell ref="B11:D11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 31 июля 18</vt:lpstr>
      <vt:lpstr>с 1 августа 18</vt:lpstr>
      <vt:lpstr>с 1 января по 31 декабря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2019-02-15T11:08:06Z</dcterms:modified>
</cp:coreProperties>
</file>