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G26" i="1"/>
  <c r="I26" s="1"/>
  <c r="G33"/>
  <c r="E33" s="1"/>
  <c r="G34"/>
  <c r="E34" s="1"/>
  <c r="G18"/>
  <c r="E18" s="1"/>
  <c r="G28"/>
  <c r="E28" s="1"/>
  <c r="G15"/>
  <c r="E15" s="1"/>
  <c r="G22"/>
  <c r="E22" s="1"/>
  <c r="G30"/>
  <c r="E30" s="1"/>
  <c r="G32"/>
  <c r="E32" s="1"/>
  <c r="G31"/>
  <c r="E31" s="1"/>
  <c r="G29"/>
  <c r="E29" s="1"/>
  <c r="G27"/>
  <c r="E27" s="1"/>
  <c r="G25"/>
  <c r="E25" s="1"/>
  <c r="G24"/>
  <c r="E24" s="1"/>
  <c r="G23" l="1"/>
  <c r="E23" s="1"/>
  <c r="G21"/>
  <c r="E21" s="1"/>
  <c r="G20"/>
  <c r="E20" s="1"/>
  <c r="G19"/>
  <c r="E19" s="1"/>
  <c r="G17"/>
  <c r="E17" s="1"/>
  <c r="G16"/>
  <c r="E16" s="1"/>
  <c r="I35"/>
  <c r="E35" l="1"/>
  <c r="G11"/>
  <c r="E11" s="1"/>
  <c r="G35" l="1"/>
  <c r="E37"/>
</calcChain>
</file>

<file path=xl/sharedStrings.xml><?xml version="1.0" encoding="utf-8"?>
<sst xmlns="http://schemas.openxmlformats.org/spreadsheetml/2006/main" count="39" uniqueCount="36">
  <si>
    <t>Наименование статей доходов</t>
  </si>
  <si>
    <t>Содержание и ремонт: Начислено</t>
  </si>
  <si>
    <t>№ п/п</t>
  </si>
  <si>
    <t>Наименование статей расходов</t>
  </si>
  <si>
    <t>Аварийно-диспетчерская служба</t>
  </si>
  <si>
    <t xml:space="preserve">Дератизация и Дизенсекция </t>
  </si>
  <si>
    <t>Механизированная уборка, Благоустройство территории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</si>
  <si>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</si>
  <si>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</si>
  <si>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</si>
  <si>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</si>
  <si>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</si>
  <si>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</si>
  <si>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</si>
  <si>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</si>
  <si>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</si>
  <si>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</si>
  <si>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Итого расходов</t>
  </si>
  <si>
    <t xml:space="preserve">Смета доходов и расходов </t>
  </si>
  <si>
    <t>по содержанию и текущему  ремонту общего имущества</t>
  </si>
  <si>
    <t xml:space="preserve"> общей площадью (м.кв.)</t>
  </si>
  <si>
    <t>Доход:</t>
  </si>
  <si>
    <t>Расход:</t>
  </si>
  <si>
    <t xml:space="preserve">Результат по начислению:                  ("+" экономия, "-" перерасход) </t>
  </si>
  <si>
    <t>Вывоз ТБО</t>
  </si>
  <si>
    <t>Вывоз крупногабаритного мусора</t>
  </si>
  <si>
    <t>Формирование и доставка квитанций</t>
  </si>
  <si>
    <t>Материалы, преобретенные для обслуживания МКД</t>
  </si>
  <si>
    <t xml:space="preserve">Ремонт\прочистка внутренней канализации </t>
  </si>
  <si>
    <t>Обслуживание вентиляции</t>
  </si>
  <si>
    <t>ЕДДС "051"</t>
  </si>
  <si>
    <t>Сумма          (руб/месяц)</t>
  </si>
  <si>
    <t>Тариф                    (руб/ с 1 м2)</t>
  </si>
  <si>
    <t>Сумма                                        (руб / отчетный период)</t>
  </si>
  <si>
    <t>за период c 1 января 2017 г. по 31 декабря 2017 г.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</si>
  <si>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пр.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Ледокольный д.25</t>
    </r>
  </si>
</sst>
</file>

<file path=xl/styles.xml><?xml version="1.0" encoding="utf-8"?>
<styleSheet xmlns="http://schemas.openxmlformats.org/spreadsheetml/2006/main">
  <fonts count="12">
    <font>
      <sz val="8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Arial"/>
      <family val="2"/>
      <charset val="204"/>
    </font>
    <font>
      <b/>
      <sz val="8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wrapText="1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horizontal="center" wrapText="1"/>
    </xf>
    <xf numFmtId="0" fontId="8" fillId="0" borderId="2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11" fillId="0" borderId="6" xfId="0" applyNumberFormat="1" applyFont="1" applyBorder="1" applyAlignment="1">
      <alignment horizontal="left" wrapText="1"/>
    </xf>
    <xf numFmtId="0" fontId="4" fillId="0" borderId="6" xfId="0" applyNumberFormat="1" applyFont="1" applyBorder="1" applyAlignment="1">
      <alignment horizontal="left" wrapText="1"/>
    </xf>
    <xf numFmtId="4" fontId="4" fillId="0" borderId="17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left" wrapText="1"/>
    </xf>
    <xf numFmtId="2" fontId="4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right" wrapText="1"/>
    </xf>
    <xf numFmtId="0" fontId="2" fillId="0" borderId="3" xfId="0" applyNumberFormat="1" applyFont="1" applyBorder="1" applyAlignment="1">
      <alignment horizontal="right" wrapText="1"/>
    </xf>
    <xf numFmtId="4" fontId="2" fillId="0" borderId="2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41"/>
  <sheetViews>
    <sheetView tabSelected="1" topLeftCell="A21" workbookViewId="0">
      <selection activeCell="I21" sqref="I21:J21"/>
    </sheetView>
  </sheetViews>
  <sheetFormatPr defaultColWidth="10.28515625" defaultRowHeight="10.199999999999999"/>
  <cols>
    <col min="1" max="1" width="3" style="1" customWidth="1"/>
    <col min="2" max="2" width="8.28515625" style="1" customWidth="1"/>
    <col min="3" max="3" width="13.42578125" style="1" customWidth="1"/>
    <col min="4" max="4" width="19.42578125" style="1" customWidth="1"/>
    <col min="5" max="5" width="10.140625" style="1" customWidth="1"/>
    <col min="6" max="6" width="13.85546875" style="1" customWidth="1"/>
    <col min="7" max="7" width="7.7109375" style="1" customWidth="1"/>
    <col min="8" max="8" width="14.28515625" style="1" customWidth="1"/>
    <col min="9" max="9" width="11.28515625" style="1" customWidth="1"/>
    <col min="10" max="10" width="6.140625" style="1" customWidth="1"/>
  </cols>
  <sheetData>
    <row r="1" spans="1:10" ht="3.75" customHeight="1"/>
    <row r="2" spans="1:10" ht="3.75" customHeight="1"/>
    <row r="3" spans="1:10" ht="18" customHeight="1">
      <c r="B3" s="31" t="s">
        <v>18</v>
      </c>
      <c r="C3" s="31"/>
      <c r="D3" s="31"/>
      <c r="E3" s="31"/>
      <c r="F3" s="31"/>
      <c r="G3" s="31"/>
      <c r="H3" s="31"/>
      <c r="I3" s="31"/>
      <c r="J3" s="31"/>
    </row>
    <row r="4" spans="1:10" ht="19.2" customHeight="1">
      <c r="B4" s="34" t="s">
        <v>19</v>
      </c>
      <c r="C4" s="34"/>
      <c r="D4" s="34"/>
      <c r="E4" s="34"/>
      <c r="F4" s="34"/>
      <c r="G4" s="34"/>
      <c r="H4" s="34"/>
      <c r="I4" s="34"/>
      <c r="J4" s="34"/>
    </row>
    <row r="5" spans="1:10" ht="15.75" customHeight="1">
      <c r="B5" s="32" t="s">
        <v>35</v>
      </c>
      <c r="C5" s="32"/>
      <c r="D5" s="32"/>
      <c r="E5" s="32"/>
      <c r="F5" s="32"/>
      <c r="G5" s="32"/>
      <c r="H5" s="32"/>
      <c r="I5" s="32"/>
      <c r="J5" s="32"/>
    </row>
    <row r="6" spans="1:10" ht="15.75" customHeight="1">
      <c r="B6" s="17" t="s">
        <v>20</v>
      </c>
      <c r="C6" s="17"/>
      <c r="D6" s="17"/>
      <c r="E6" s="17"/>
      <c r="F6" s="17"/>
      <c r="G6" s="18">
        <v>7572.5</v>
      </c>
      <c r="H6" s="18"/>
      <c r="I6" s="6"/>
      <c r="J6" s="6"/>
    </row>
    <row r="7" spans="1:10" ht="19.5" customHeight="1">
      <c r="B7" s="33" t="s">
        <v>34</v>
      </c>
      <c r="C7" s="33"/>
      <c r="D7" s="33"/>
      <c r="E7" s="33"/>
      <c r="F7" s="33"/>
      <c r="G7" s="33"/>
      <c r="H7" s="33"/>
      <c r="I7" s="33"/>
      <c r="J7" s="33"/>
    </row>
    <row r="8" spans="1:10" s="3" customFormat="1" ht="12" customHeight="1" thickBot="1"/>
    <row r="9" spans="1:10" ht="26.25" customHeight="1">
      <c r="A9" s="2"/>
      <c r="B9" s="35" t="s">
        <v>0</v>
      </c>
      <c r="C9" s="36"/>
      <c r="D9" s="36"/>
      <c r="E9" s="37" t="s">
        <v>33</v>
      </c>
      <c r="F9" s="38"/>
      <c r="G9" s="37" t="s">
        <v>31</v>
      </c>
      <c r="H9" s="38"/>
      <c r="I9" s="37" t="s">
        <v>32</v>
      </c>
      <c r="J9" s="39"/>
    </row>
    <row r="10" spans="1:10" ht="15" customHeight="1">
      <c r="A10" s="2"/>
      <c r="B10" s="19" t="s">
        <v>21</v>
      </c>
      <c r="C10" s="20"/>
      <c r="D10" s="20"/>
      <c r="E10" s="20"/>
      <c r="F10" s="20"/>
      <c r="G10" s="20"/>
      <c r="H10" s="20"/>
      <c r="I10" s="20"/>
      <c r="J10" s="21"/>
    </row>
    <row r="11" spans="1:10" ht="21" customHeight="1" thickBot="1">
      <c r="A11" s="4"/>
      <c r="B11" s="40" t="s">
        <v>1</v>
      </c>
      <c r="C11" s="41"/>
      <c r="D11" s="41"/>
      <c r="E11" s="42">
        <f>G11*12</f>
        <v>2343537.2999999998</v>
      </c>
      <c r="F11" s="42"/>
      <c r="G11" s="42">
        <f>I11*G6</f>
        <v>195294.77499999999</v>
      </c>
      <c r="H11" s="42"/>
      <c r="I11" s="43">
        <v>25.79</v>
      </c>
      <c r="J11" s="44"/>
    </row>
    <row r="12" spans="1:10" ht="7.95" customHeight="1" thickBot="1"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15.75" customHeight="1">
      <c r="B13" s="22" t="s">
        <v>22</v>
      </c>
      <c r="C13" s="23"/>
      <c r="D13" s="23"/>
      <c r="E13" s="23"/>
      <c r="F13" s="23"/>
      <c r="G13" s="23"/>
      <c r="H13" s="23"/>
      <c r="I13" s="23"/>
      <c r="J13" s="24"/>
    </row>
    <row r="14" spans="1:10" ht="27.75" customHeight="1">
      <c r="A14" s="2"/>
      <c r="B14" s="9" t="s">
        <v>2</v>
      </c>
      <c r="C14" s="50" t="s">
        <v>3</v>
      </c>
      <c r="D14" s="50"/>
      <c r="E14" s="51" t="s">
        <v>33</v>
      </c>
      <c r="F14" s="52"/>
      <c r="G14" s="51" t="s">
        <v>31</v>
      </c>
      <c r="H14" s="52"/>
      <c r="I14" s="51" t="s">
        <v>32</v>
      </c>
      <c r="J14" s="53"/>
    </row>
    <row r="15" spans="1:10" s="3" customFormat="1" ht="12" customHeight="1">
      <c r="A15" s="5"/>
      <c r="B15" s="10">
        <v>1</v>
      </c>
      <c r="C15" s="26" t="s">
        <v>4</v>
      </c>
      <c r="D15" s="26"/>
      <c r="E15" s="27">
        <f>G15*12</f>
        <v>172653</v>
      </c>
      <c r="F15" s="27"/>
      <c r="G15" s="27">
        <f>I15*G6</f>
        <v>14387.75</v>
      </c>
      <c r="H15" s="27"/>
      <c r="I15" s="29">
        <v>1.9</v>
      </c>
      <c r="J15" s="30"/>
    </row>
    <row r="16" spans="1:10" s="3" customFormat="1" ht="12" customHeight="1">
      <c r="A16" s="5"/>
      <c r="B16" s="10">
        <v>2</v>
      </c>
      <c r="C16" s="25" t="s">
        <v>25</v>
      </c>
      <c r="D16" s="26"/>
      <c r="E16" s="27">
        <f t="shared" ref="E16:E34" si="0">G16*12</f>
        <v>64517.7</v>
      </c>
      <c r="F16" s="27"/>
      <c r="G16" s="28">
        <f>I16*G6</f>
        <v>5376.4749999999995</v>
      </c>
      <c r="H16" s="28"/>
      <c r="I16" s="29">
        <v>0.71</v>
      </c>
      <c r="J16" s="30"/>
    </row>
    <row r="17" spans="1:10" s="3" customFormat="1" ht="12" customHeight="1">
      <c r="A17" s="5"/>
      <c r="B17" s="10">
        <v>3</v>
      </c>
      <c r="C17" s="25" t="s">
        <v>24</v>
      </c>
      <c r="D17" s="26"/>
      <c r="E17" s="27">
        <f t="shared" si="0"/>
        <v>281697</v>
      </c>
      <c r="F17" s="27"/>
      <c r="G17" s="28">
        <f>I17*G6</f>
        <v>23474.75</v>
      </c>
      <c r="H17" s="28"/>
      <c r="I17" s="29">
        <v>3.1</v>
      </c>
      <c r="J17" s="30"/>
    </row>
    <row r="18" spans="1:10" s="3" customFormat="1" ht="12" customHeight="1">
      <c r="A18" s="5"/>
      <c r="B18" s="10">
        <v>4</v>
      </c>
      <c r="C18" s="46" t="s">
        <v>30</v>
      </c>
      <c r="D18" s="47"/>
      <c r="E18" s="27">
        <f t="shared" si="0"/>
        <v>12721.800000000001</v>
      </c>
      <c r="F18" s="27"/>
      <c r="G18" s="29">
        <f>I18*G6</f>
        <v>1060.1500000000001</v>
      </c>
      <c r="H18" s="48"/>
      <c r="I18" s="29">
        <v>0.14000000000000001</v>
      </c>
      <c r="J18" s="30"/>
    </row>
    <row r="19" spans="1:10" s="3" customFormat="1" ht="12" customHeight="1">
      <c r="A19" s="5"/>
      <c r="B19" s="10">
        <v>5</v>
      </c>
      <c r="C19" s="26" t="s">
        <v>5</v>
      </c>
      <c r="D19" s="26"/>
      <c r="E19" s="27">
        <f t="shared" si="0"/>
        <v>18174</v>
      </c>
      <c r="F19" s="27"/>
      <c r="G19" s="45">
        <f>I19*G6</f>
        <v>1514.5</v>
      </c>
      <c r="H19" s="45"/>
      <c r="I19" s="29">
        <v>0.2</v>
      </c>
      <c r="J19" s="30"/>
    </row>
    <row r="20" spans="1:10" s="3" customFormat="1" ht="21.75" customHeight="1">
      <c r="A20" s="5"/>
      <c r="B20" s="10">
        <v>6</v>
      </c>
      <c r="C20" s="25" t="s">
        <v>27</v>
      </c>
      <c r="D20" s="26"/>
      <c r="E20" s="27">
        <f t="shared" si="0"/>
        <v>172653</v>
      </c>
      <c r="F20" s="27"/>
      <c r="G20" s="45">
        <f>I20*G6</f>
        <v>14387.75</v>
      </c>
      <c r="H20" s="45"/>
      <c r="I20" s="29">
        <v>1.9</v>
      </c>
      <c r="J20" s="30"/>
    </row>
    <row r="21" spans="1:10" s="3" customFormat="1" ht="21.75" customHeight="1">
      <c r="A21" s="5"/>
      <c r="B21" s="10">
        <v>7</v>
      </c>
      <c r="C21" s="26" t="s">
        <v>6</v>
      </c>
      <c r="D21" s="26"/>
      <c r="E21" s="27">
        <f t="shared" si="0"/>
        <v>136305</v>
      </c>
      <c r="F21" s="27"/>
      <c r="G21" s="28">
        <f>I21*G6</f>
        <v>11358.75</v>
      </c>
      <c r="H21" s="28"/>
      <c r="I21" s="29">
        <v>1.5</v>
      </c>
      <c r="J21" s="30"/>
    </row>
    <row r="22" spans="1:10" s="3" customFormat="1" ht="21.75" customHeight="1">
      <c r="A22" s="5"/>
      <c r="B22" s="10">
        <v>8</v>
      </c>
      <c r="C22" s="25" t="s">
        <v>29</v>
      </c>
      <c r="D22" s="26"/>
      <c r="E22" s="27">
        <f t="shared" si="0"/>
        <v>14539.2</v>
      </c>
      <c r="F22" s="27"/>
      <c r="G22" s="45">
        <f>I22*G6</f>
        <v>1211.6000000000001</v>
      </c>
      <c r="H22" s="45"/>
      <c r="I22" s="29">
        <v>0.16</v>
      </c>
      <c r="J22" s="30"/>
    </row>
    <row r="23" spans="1:10" s="3" customFormat="1" ht="11.25" customHeight="1">
      <c r="A23" s="5"/>
      <c r="B23" s="10">
        <v>9</v>
      </c>
      <c r="C23" s="26" t="s">
        <v>7</v>
      </c>
      <c r="D23" s="26"/>
      <c r="E23" s="27">
        <f t="shared" si="0"/>
        <v>54522</v>
      </c>
      <c r="F23" s="27"/>
      <c r="G23" s="28">
        <f>I23*G6</f>
        <v>4543.5</v>
      </c>
      <c r="H23" s="28"/>
      <c r="I23" s="29">
        <v>0.6</v>
      </c>
      <c r="J23" s="30"/>
    </row>
    <row r="24" spans="1:10" s="3" customFormat="1" ht="32.25" customHeight="1">
      <c r="A24" s="5"/>
      <c r="B24" s="10">
        <v>10</v>
      </c>
      <c r="C24" s="26" t="s">
        <v>8</v>
      </c>
      <c r="D24" s="26"/>
      <c r="E24" s="27">
        <f t="shared" si="0"/>
        <v>129035.4</v>
      </c>
      <c r="F24" s="27"/>
      <c r="G24" s="28">
        <f>I24*G6</f>
        <v>10752.949999999999</v>
      </c>
      <c r="H24" s="28"/>
      <c r="I24" s="29">
        <v>1.42</v>
      </c>
      <c r="J24" s="30"/>
    </row>
    <row r="25" spans="1:10" s="3" customFormat="1" ht="32.25" customHeight="1">
      <c r="A25" s="5"/>
      <c r="B25" s="10">
        <v>11</v>
      </c>
      <c r="C25" s="26" t="s">
        <v>9</v>
      </c>
      <c r="D25" s="26"/>
      <c r="E25" s="27">
        <f t="shared" si="0"/>
        <v>154479</v>
      </c>
      <c r="F25" s="27"/>
      <c r="G25" s="28">
        <f>I25*G6</f>
        <v>12873.25</v>
      </c>
      <c r="H25" s="28"/>
      <c r="I25" s="29">
        <v>1.7</v>
      </c>
      <c r="J25" s="30"/>
    </row>
    <row r="26" spans="1:10" s="3" customFormat="1" ht="21.75" customHeight="1">
      <c r="A26" s="5"/>
      <c r="B26" s="10">
        <v>12</v>
      </c>
      <c r="C26" s="26" t="s">
        <v>10</v>
      </c>
      <c r="D26" s="26"/>
      <c r="E26" s="27">
        <v>136944.84</v>
      </c>
      <c r="F26" s="27"/>
      <c r="G26" s="28">
        <f>E26/12</f>
        <v>11412.07</v>
      </c>
      <c r="H26" s="28"/>
      <c r="I26" s="29">
        <f>G26/G6</f>
        <v>1.5070412677451304</v>
      </c>
      <c r="J26" s="30"/>
    </row>
    <row r="27" spans="1:10" s="3" customFormat="1" ht="32.25" customHeight="1">
      <c r="A27" s="5"/>
      <c r="B27" s="10">
        <v>13</v>
      </c>
      <c r="C27" s="26" t="s">
        <v>11</v>
      </c>
      <c r="D27" s="26"/>
      <c r="E27" s="27">
        <f t="shared" si="0"/>
        <v>127218</v>
      </c>
      <c r="F27" s="27"/>
      <c r="G27" s="28">
        <f>I27*G6</f>
        <v>10601.5</v>
      </c>
      <c r="H27" s="28"/>
      <c r="I27" s="29">
        <v>1.4</v>
      </c>
      <c r="J27" s="30"/>
    </row>
    <row r="28" spans="1:10" s="3" customFormat="1" ht="22.5" customHeight="1">
      <c r="A28" s="5"/>
      <c r="B28" s="10">
        <v>14</v>
      </c>
      <c r="C28" s="25" t="s">
        <v>28</v>
      </c>
      <c r="D28" s="26"/>
      <c r="E28" s="27">
        <f t="shared" si="0"/>
        <v>99957</v>
      </c>
      <c r="F28" s="27"/>
      <c r="G28" s="45">
        <f>I28*G6</f>
        <v>8329.75</v>
      </c>
      <c r="H28" s="45"/>
      <c r="I28" s="29">
        <v>1.1000000000000001</v>
      </c>
      <c r="J28" s="30"/>
    </row>
    <row r="29" spans="1:10" s="3" customFormat="1" ht="21.75" customHeight="1">
      <c r="A29" s="5"/>
      <c r="B29" s="10">
        <v>15</v>
      </c>
      <c r="C29" s="26" t="s">
        <v>12</v>
      </c>
      <c r="D29" s="26"/>
      <c r="E29" s="27">
        <f t="shared" si="0"/>
        <v>186283.49999999997</v>
      </c>
      <c r="F29" s="27"/>
      <c r="G29" s="28">
        <f>I29*G6</f>
        <v>15523.624999999998</v>
      </c>
      <c r="H29" s="28"/>
      <c r="I29" s="29">
        <v>2.0499999999999998</v>
      </c>
      <c r="J29" s="30"/>
    </row>
    <row r="30" spans="1:10" s="3" customFormat="1" ht="21.75" customHeight="1">
      <c r="A30" s="5"/>
      <c r="B30" s="10">
        <v>16</v>
      </c>
      <c r="C30" s="26" t="s">
        <v>13</v>
      </c>
      <c r="D30" s="26"/>
      <c r="E30" s="27">
        <f t="shared" si="0"/>
        <v>145392</v>
      </c>
      <c r="F30" s="27"/>
      <c r="G30" s="28">
        <f>I30*G6</f>
        <v>12116</v>
      </c>
      <c r="H30" s="28"/>
      <c r="I30" s="29">
        <v>1.6</v>
      </c>
      <c r="J30" s="30"/>
    </row>
    <row r="31" spans="1:10" s="3" customFormat="1" ht="12" customHeight="1">
      <c r="A31" s="5"/>
      <c r="B31" s="10">
        <v>17</v>
      </c>
      <c r="C31" s="26" t="s">
        <v>14</v>
      </c>
      <c r="D31" s="26"/>
      <c r="E31" s="27">
        <f t="shared" si="0"/>
        <v>28169.699999999997</v>
      </c>
      <c r="F31" s="27"/>
      <c r="G31" s="28">
        <f>I31*G6</f>
        <v>2347.4749999999999</v>
      </c>
      <c r="H31" s="28"/>
      <c r="I31" s="29">
        <v>0.31</v>
      </c>
      <c r="J31" s="30"/>
    </row>
    <row r="32" spans="1:10" s="3" customFormat="1" ht="12" customHeight="1">
      <c r="A32" s="5"/>
      <c r="B32" s="10">
        <v>18</v>
      </c>
      <c r="C32" s="26" t="s">
        <v>15</v>
      </c>
      <c r="D32" s="26"/>
      <c r="E32" s="27">
        <f t="shared" si="0"/>
        <v>18174</v>
      </c>
      <c r="F32" s="27"/>
      <c r="G32" s="28">
        <f>I32*G6</f>
        <v>1514.5</v>
      </c>
      <c r="H32" s="28"/>
      <c r="I32" s="29">
        <v>0.2</v>
      </c>
      <c r="J32" s="30"/>
    </row>
    <row r="33" spans="1:10" s="3" customFormat="1" ht="21.75" customHeight="1">
      <c r="A33" s="5"/>
      <c r="B33" s="10">
        <v>19</v>
      </c>
      <c r="C33" s="64" t="s">
        <v>16</v>
      </c>
      <c r="D33" s="65"/>
      <c r="E33" s="27">
        <f t="shared" si="0"/>
        <v>318045</v>
      </c>
      <c r="F33" s="27"/>
      <c r="G33" s="66">
        <f>I33*G6</f>
        <v>26503.75</v>
      </c>
      <c r="H33" s="67"/>
      <c r="I33" s="29">
        <v>3.5</v>
      </c>
      <c r="J33" s="30"/>
    </row>
    <row r="34" spans="1:10" s="3" customFormat="1" ht="12" customHeight="1">
      <c r="A34" s="5"/>
      <c r="B34" s="10">
        <v>20</v>
      </c>
      <c r="C34" s="46" t="s">
        <v>26</v>
      </c>
      <c r="D34" s="47"/>
      <c r="E34" s="27">
        <f t="shared" si="0"/>
        <v>129944.09999999999</v>
      </c>
      <c r="F34" s="27"/>
      <c r="G34" s="66">
        <f>I34*G6</f>
        <v>10828.674999999999</v>
      </c>
      <c r="H34" s="67"/>
      <c r="I34" s="29">
        <v>1.43</v>
      </c>
      <c r="J34" s="30"/>
    </row>
    <row r="35" spans="1:10" s="3" customFormat="1" ht="24" customHeight="1" thickBot="1">
      <c r="A35" s="4"/>
      <c r="B35" s="11"/>
      <c r="C35" s="54" t="s">
        <v>17</v>
      </c>
      <c r="D35" s="54"/>
      <c r="E35" s="55">
        <f>SUM(E15:E34)</f>
        <v>2401425.2399999998</v>
      </c>
      <c r="F35" s="55"/>
      <c r="G35" s="55">
        <f>SUM(G15:G34)</f>
        <v>200118.77</v>
      </c>
      <c r="H35" s="55"/>
      <c r="I35" s="56">
        <f>SUM(I15:I34)</f>
        <v>26.427041267745128</v>
      </c>
      <c r="J35" s="57"/>
    </row>
    <row r="36" spans="1:10" s="3" customFormat="1" ht="9" customHeight="1" thickBot="1">
      <c r="A36" s="4"/>
      <c r="B36" s="12"/>
      <c r="C36" s="13"/>
      <c r="D36" s="13"/>
      <c r="E36" s="14"/>
      <c r="F36" s="14"/>
      <c r="G36" s="14"/>
      <c r="H36" s="14"/>
      <c r="I36" s="15"/>
      <c r="J36" s="15"/>
    </row>
    <row r="37" spans="1:10" s="3" customFormat="1" ht="36" customHeight="1" thickBot="1">
      <c r="A37" s="4"/>
      <c r="B37" s="16"/>
      <c r="C37" s="58" t="s">
        <v>23</v>
      </c>
      <c r="D37" s="59"/>
      <c r="E37" s="60">
        <f>E11-E35</f>
        <v>-57887.939999999944</v>
      </c>
      <c r="F37" s="61"/>
      <c r="G37" s="62"/>
      <c r="H37" s="62"/>
      <c r="I37" s="62"/>
      <c r="J37" s="63"/>
    </row>
    <row r="38" spans="1:10">
      <c r="B38" s="7"/>
      <c r="C38" s="7"/>
      <c r="D38" s="7"/>
      <c r="E38" s="7"/>
      <c r="F38" s="7"/>
      <c r="G38" s="7"/>
      <c r="H38" s="7"/>
      <c r="I38" s="7"/>
      <c r="J38" s="7"/>
    </row>
    <row r="40" spans="1:10">
      <c r="F40" s="8"/>
    </row>
    <row r="41" spans="1:10">
      <c r="F41" s="8"/>
    </row>
  </sheetData>
  <mergeCells count="109">
    <mergeCell ref="C35:D35"/>
    <mergeCell ref="E35:F35"/>
    <mergeCell ref="G35:H35"/>
    <mergeCell ref="I35:J35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8:D18"/>
    <mergeCell ref="E18:F18"/>
    <mergeCell ref="G18:H18"/>
    <mergeCell ref="I18:J18"/>
    <mergeCell ref="B12:J12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9:D19"/>
    <mergeCell ref="E19:F19"/>
    <mergeCell ref="G19:H19"/>
    <mergeCell ref="B6:F6"/>
    <mergeCell ref="G6:H6"/>
    <mergeCell ref="B10:J10"/>
    <mergeCell ref="B13:J13"/>
    <mergeCell ref="C17:D17"/>
    <mergeCell ref="E17:F17"/>
    <mergeCell ref="G17:H17"/>
    <mergeCell ref="I17:J17"/>
    <mergeCell ref="B3:J3"/>
    <mergeCell ref="B5:J5"/>
    <mergeCell ref="B7:J7"/>
    <mergeCell ref="B4:J4"/>
    <mergeCell ref="B9:D9"/>
    <mergeCell ref="E9:F9"/>
    <mergeCell ref="G9:H9"/>
    <mergeCell ref="I9:J9"/>
    <mergeCell ref="B11:D11"/>
    <mergeCell ref="E11:F11"/>
    <mergeCell ref="G11:H11"/>
    <mergeCell ref="I11:J1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usr27</cp:lastModifiedBy>
  <cp:revision>1</cp:revision>
  <cp:lastPrinted>2018-04-23T05:45:41Z</cp:lastPrinted>
  <dcterms:created xsi:type="dcterms:W3CDTF">2018-03-26T07:01:05Z</dcterms:created>
  <dcterms:modified xsi:type="dcterms:W3CDTF">2018-04-23T05:45:44Z</dcterms:modified>
</cp:coreProperties>
</file>